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CENSOS\ENCUESTAS_DE_CONSTRUCCION\Boletín Censo de Construcción II, Trimestre 2022\"/>
    </mc:Choice>
  </mc:AlternateContent>
  <bookViews>
    <workbookView xWindow="-120" yWindow="-120" windowWidth="20730" windowHeight="11040"/>
  </bookViews>
  <sheets>
    <sheet name="Hoja1" sheetId="1" r:id="rId1"/>
  </sheets>
  <definedNames>
    <definedName name="_xlnm.Print_Titles" localSheetId="0">Hoja1!$1:$10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C143" i="1" l="1"/>
  <c r="B172" i="1" l="1"/>
  <c r="B171" i="1"/>
  <c r="I170" i="1"/>
  <c r="H170" i="1"/>
  <c r="G170" i="1"/>
  <c r="F170" i="1"/>
  <c r="E170" i="1"/>
  <c r="D170" i="1"/>
  <c r="C170" i="1"/>
  <c r="B169" i="1"/>
  <c r="B168" i="1"/>
  <c r="I166" i="1"/>
  <c r="H166" i="1"/>
  <c r="G166" i="1"/>
  <c r="F166" i="1"/>
  <c r="E166" i="1"/>
  <c r="D166" i="1"/>
  <c r="C166" i="1"/>
  <c r="B159" i="1"/>
  <c r="I158" i="1"/>
  <c r="H158" i="1"/>
  <c r="G158" i="1"/>
  <c r="F158" i="1"/>
  <c r="E158" i="1"/>
  <c r="D158" i="1"/>
  <c r="C158" i="1"/>
  <c r="B100" i="1"/>
  <c r="B99" i="1"/>
  <c r="I98" i="1"/>
  <c r="H98" i="1"/>
  <c r="G98" i="1"/>
  <c r="F98" i="1"/>
  <c r="E98" i="1"/>
  <c r="D98" i="1"/>
  <c r="C98" i="1"/>
  <c r="E48" i="1"/>
  <c r="D48" i="1"/>
  <c r="C48" i="1"/>
  <c r="G33" i="1"/>
  <c r="H33" i="1"/>
  <c r="I33" i="1"/>
  <c r="F33" i="1" s="1"/>
  <c r="B158" i="1" l="1"/>
  <c r="G32" i="1"/>
  <c r="B166" i="1"/>
  <c r="B170" i="1"/>
  <c r="B98" i="1"/>
  <c r="H32" i="1"/>
  <c r="D32" i="1"/>
  <c r="B33" i="1"/>
  <c r="I32" i="1"/>
  <c r="F32" i="1"/>
  <c r="C32" i="1"/>
  <c r="E32" i="1"/>
  <c r="C44" i="1"/>
  <c r="B32" i="1" l="1"/>
  <c r="I163" i="1"/>
  <c r="H163" i="1"/>
  <c r="G163" i="1"/>
  <c r="F163" i="1"/>
  <c r="E163" i="1"/>
  <c r="D163" i="1"/>
  <c r="C163" i="1"/>
  <c r="I160" i="1"/>
  <c r="H160" i="1"/>
  <c r="G160" i="1"/>
  <c r="F160" i="1"/>
  <c r="E160" i="1"/>
  <c r="D160" i="1"/>
  <c r="C160" i="1"/>
  <c r="I155" i="1"/>
  <c r="H155" i="1"/>
  <c r="G155" i="1"/>
  <c r="F155" i="1"/>
  <c r="E155" i="1"/>
  <c r="D155" i="1"/>
  <c r="C155" i="1"/>
  <c r="I152" i="1"/>
  <c r="H152" i="1"/>
  <c r="G152" i="1"/>
  <c r="F152" i="1"/>
  <c r="E152" i="1"/>
  <c r="D152" i="1"/>
  <c r="C152" i="1"/>
  <c r="I149" i="1"/>
  <c r="H149" i="1"/>
  <c r="G149" i="1"/>
  <c r="F149" i="1"/>
  <c r="E149" i="1"/>
  <c r="D149" i="1"/>
  <c r="C149" i="1"/>
  <c r="I146" i="1"/>
  <c r="H146" i="1"/>
  <c r="G146" i="1"/>
  <c r="F146" i="1"/>
  <c r="E146" i="1"/>
  <c r="D146" i="1"/>
  <c r="C146" i="1"/>
  <c r="I143" i="1"/>
  <c r="H143" i="1"/>
  <c r="G143" i="1"/>
  <c r="F143" i="1"/>
  <c r="E143" i="1"/>
  <c r="D143" i="1"/>
  <c r="I139" i="1"/>
  <c r="H139" i="1"/>
  <c r="G139" i="1"/>
  <c r="F139" i="1"/>
  <c r="E139" i="1"/>
  <c r="D139" i="1"/>
  <c r="C139" i="1"/>
  <c r="I136" i="1"/>
  <c r="H136" i="1"/>
  <c r="G136" i="1"/>
  <c r="F136" i="1"/>
  <c r="E136" i="1"/>
  <c r="D136" i="1"/>
  <c r="C136" i="1"/>
  <c r="I133" i="1"/>
  <c r="H133" i="1"/>
  <c r="G133" i="1"/>
  <c r="F133" i="1"/>
  <c r="E133" i="1"/>
  <c r="D133" i="1"/>
  <c r="C133" i="1"/>
  <c r="I130" i="1"/>
  <c r="H130" i="1"/>
  <c r="G130" i="1"/>
  <c r="F130" i="1"/>
  <c r="E130" i="1"/>
  <c r="D130" i="1"/>
  <c r="C130" i="1"/>
  <c r="I128" i="1"/>
  <c r="H128" i="1"/>
  <c r="G128" i="1"/>
  <c r="F128" i="1"/>
  <c r="E128" i="1"/>
  <c r="D128" i="1"/>
  <c r="C128" i="1"/>
  <c r="I124" i="1"/>
  <c r="H124" i="1"/>
  <c r="G124" i="1"/>
  <c r="F124" i="1"/>
  <c r="E124" i="1"/>
  <c r="D124" i="1"/>
  <c r="C124" i="1"/>
  <c r="I121" i="1"/>
  <c r="H121" i="1"/>
  <c r="G121" i="1"/>
  <c r="F121" i="1"/>
  <c r="E121" i="1"/>
  <c r="D121" i="1"/>
  <c r="C121" i="1"/>
  <c r="I118" i="1"/>
  <c r="H118" i="1"/>
  <c r="G118" i="1"/>
  <c r="F118" i="1"/>
  <c r="E118" i="1"/>
  <c r="D118" i="1"/>
  <c r="C118" i="1"/>
  <c r="I115" i="1"/>
  <c r="H115" i="1"/>
  <c r="G115" i="1"/>
  <c r="F115" i="1"/>
  <c r="E115" i="1"/>
  <c r="D115" i="1"/>
  <c r="C115" i="1"/>
  <c r="I110" i="1"/>
  <c r="H110" i="1"/>
  <c r="G110" i="1"/>
  <c r="F110" i="1"/>
  <c r="E110" i="1"/>
  <c r="D110" i="1"/>
  <c r="C110" i="1"/>
  <c r="I107" i="1"/>
  <c r="H107" i="1"/>
  <c r="G107" i="1"/>
  <c r="F107" i="1"/>
  <c r="E107" i="1"/>
  <c r="D107" i="1"/>
  <c r="C107" i="1"/>
  <c r="I104" i="1"/>
  <c r="H104" i="1"/>
  <c r="G104" i="1"/>
  <c r="F104" i="1"/>
  <c r="E104" i="1"/>
  <c r="D104" i="1"/>
  <c r="C104" i="1"/>
  <c r="I101" i="1"/>
  <c r="H101" i="1"/>
  <c r="G101" i="1"/>
  <c r="F101" i="1"/>
  <c r="E101" i="1"/>
  <c r="D101" i="1"/>
  <c r="C101" i="1"/>
  <c r="I95" i="1"/>
  <c r="H95" i="1"/>
  <c r="G95" i="1"/>
  <c r="F95" i="1"/>
  <c r="E95" i="1"/>
  <c r="D95" i="1"/>
  <c r="C95" i="1"/>
  <c r="I92" i="1"/>
  <c r="H92" i="1"/>
  <c r="G92" i="1"/>
  <c r="F92" i="1"/>
  <c r="E92" i="1"/>
  <c r="D92" i="1"/>
  <c r="C92" i="1"/>
  <c r="I89" i="1"/>
  <c r="H89" i="1"/>
  <c r="G89" i="1"/>
  <c r="F89" i="1"/>
  <c r="E89" i="1"/>
  <c r="D89" i="1"/>
  <c r="C89" i="1"/>
  <c r="I85" i="1"/>
  <c r="H85" i="1"/>
  <c r="G85" i="1"/>
  <c r="F85" i="1"/>
  <c r="E85" i="1"/>
  <c r="D85" i="1"/>
  <c r="C85" i="1"/>
  <c r="I81" i="1"/>
  <c r="H81" i="1"/>
  <c r="G81" i="1"/>
  <c r="F81" i="1"/>
  <c r="E81" i="1"/>
  <c r="D81" i="1"/>
  <c r="C81" i="1"/>
  <c r="I78" i="1"/>
  <c r="H78" i="1"/>
  <c r="G78" i="1"/>
  <c r="F78" i="1"/>
  <c r="E78" i="1"/>
  <c r="D78" i="1"/>
  <c r="C78" i="1"/>
  <c r="I75" i="1"/>
  <c r="H75" i="1"/>
  <c r="G75" i="1"/>
  <c r="F75" i="1"/>
  <c r="E75" i="1"/>
  <c r="D75" i="1"/>
  <c r="C75" i="1"/>
  <c r="I72" i="1"/>
  <c r="H72" i="1"/>
  <c r="G72" i="1"/>
  <c r="F72" i="1"/>
  <c r="E72" i="1"/>
  <c r="D72" i="1"/>
  <c r="C72" i="1"/>
  <c r="I69" i="1"/>
  <c r="H69" i="1"/>
  <c r="G69" i="1"/>
  <c r="F69" i="1"/>
  <c r="E69" i="1"/>
  <c r="D69" i="1"/>
  <c r="C69" i="1"/>
  <c r="I66" i="1"/>
  <c r="H66" i="1"/>
  <c r="G66" i="1"/>
  <c r="F66" i="1"/>
  <c r="E66" i="1"/>
  <c r="D66" i="1"/>
  <c r="C66" i="1"/>
  <c r="I63" i="1"/>
  <c r="H63" i="1"/>
  <c r="G63" i="1"/>
  <c r="F63" i="1"/>
  <c r="E63" i="1"/>
  <c r="D63" i="1"/>
  <c r="C63" i="1"/>
  <c r="I60" i="1"/>
  <c r="H60" i="1"/>
  <c r="G60" i="1"/>
  <c r="F60" i="1"/>
  <c r="E60" i="1"/>
  <c r="D60" i="1"/>
  <c r="C60" i="1"/>
  <c r="I57" i="1"/>
  <c r="H57" i="1"/>
  <c r="G57" i="1"/>
  <c r="F57" i="1"/>
  <c r="E57" i="1"/>
  <c r="D57" i="1"/>
  <c r="C57" i="1"/>
  <c r="I54" i="1"/>
  <c r="H54" i="1"/>
  <c r="G54" i="1"/>
  <c r="F54" i="1"/>
  <c r="E54" i="1"/>
  <c r="D54" i="1"/>
  <c r="C54" i="1"/>
  <c r="I51" i="1"/>
  <c r="H51" i="1"/>
  <c r="G51" i="1"/>
  <c r="F51" i="1"/>
  <c r="E51" i="1"/>
  <c r="D51" i="1"/>
  <c r="C51" i="1"/>
  <c r="I48" i="1"/>
  <c r="H48" i="1"/>
  <c r="G48" i="1"/>
  <c r="F48" i="1"/>
  <c r="I44" i="1"/>
  <c r="H44" i="1"/>
  <c r="G44" i="1"/>
  <c r="F44" i="1"/>
  <c r="E44" i="1"/>
  <c r="D44" i="1"/>
  <c r="I37" i="1"/>
  <c r="H37" i="1"/>
  <c r="G37" i="1"/>
  <c r="F37" i="1"/>
  <c r="E37" i="1"/>
  <c r="D37" i="1"/>
  <c r="C37" i="1"/>
  <c r="I34" i="1"/>
  <c r="H34" i="1"/>
  <c r="G34" i="1"/>
  <c r="F34" i="1"/>
  <c r="E34" i="1"/>
  <c r="D34" i="1"/>
  <c r="C34" i="1"/>
  <c r="I29" i="1"/>
  <c r="H29" i="1"/>
  <c r="G29" i="1"/>
  <c r="F29" i="1"/>
  <c r="E29" i="1"/>
  <c r="D29" i="1"/>
  <c r="C29" i="1"/>
  <c r="I26" i="1"/>
  <c r="H26" i="1"/>
  <c r="G26" i="1"/>
  <c r="F26" i="1"/>
  <c r="E26" i="1"/>
  <c r="D26" i="1"/>
  <c r="C26" i="1"/>
  <c r="I23" i="1"/>
  <c r="H23" i="1"/>
  <c r="G23" i="1"/>
  <c r="F23" i="1"/>
  <c r="E23" i="1"/>
  <c r="D23" i="1"/>
  <c r="C23" i="1"/>
  <c r="I20" i="1"/>
  <c r="H20" i="1"/>
  <c r="G20" i="1"/>
  <c r="F20" i="1"/>
  <c r="E20" i="1"/>
  <c r="D20" i="1"/>
  <c r="C20" i="1"/>
  <c r="I17" i="1"/>
  <c r="H17" i="1"/>
  <c r="G17" i="1"/>
  <c r="F17" i="1"/>
  <c r="E17" i="1"/>
  <c r="D17" i="1"/>
  <c r="C17" i="1"/>
  <c r="C14" i="1"/>
  <c r="D14" i="1"/>
  <c r="E14" i="1"/>
  <c r="G14" i="1"/>
  <c r="H14" i="1"/>
  <c r="I14" i="1"/>
  <c r="D84" i="1" l="1"/>
  <c r="F84" i="1"/>
  <c r="H84" i="1"/>
  <c r="D114" i="1"/>
  <c r="F114" i="1"/>
  <c r="H114" i="1"/>
  <c r="C84" i="1"/>
  <c r="E84" i="1"/>
  <c r="G84" i="1"/>
  <c r="I84" i="1"/>
  <c r="C114" i="1"/>
  <c r="E114" i="1"/>
  <c r="G114" i="1"/>
  <c r="I114" i="1"/>
  <c r="E142" i="1"/>
  <c r="F142" i="1"/>
  <c r="H142" i="1"/>
  <c r="I142" i="1"/>
  <c r="G142" i="1"/>
  <c r="D142" i="1"/>
  <c r="C142" i="1"/>
  <c r="F43" i="1"/>
  <c r="I40" i="1"/>
  <c r="H40" i="1"/>
  <c r="G40" i="1"/>
  <c r="F40" i="1"/>
  <c r="F13" i="1" s="1"/>
  <c r="E40" i="1"/>
  <c r="E13" i="1" s="1"/>
  <c r="D40" i="1"/>
  <c r="D13" i="1" s="1"/>
  <c r="C40" i="1"/>
  <c r="C13" i="1" s="1"/>
  <c r="B144" i="1"/>
  <c r="B145" i="1"/>
  <c r="B165" i="1"/>
  <c r="B162" i="1"/>
  <c r="B157" i="1"/>
  <c r="B154" i="1"/>
  <c r="B151" i="1"/>
  <c r="B148" i="1"/>
  <c r="B116" i="1"/>
  <c r="B141" i="1"/>
  <c r="B138" i="1"/>
  <c r="B135" i="1"/>
  <c r="B132" i="1"/>
  <c r="B129" i="1"/>
  <c r="B126" i="1"/>
  <c r="B123" i="1"/>
  <c r="B120" i="1"/>
  <c r="B117" i="1"/>
  <c r="B87" i="1"/>
  <c r="B112" i="1"/>
  <c r="B109" i="1"/>
  <c r="B106" i="1"/>
  <c r="B103" i="1"/>
  <c r="B97" i="1"/>
  <c r="B94" i="1"/>
  <c r="B91" i="1"/>
  <c r="B83" i="1"/>
  <c r="B80" i="1"/>
  <c r="B77" i="1"/>
  <c r="B74" i="1"/>
  <c r="B71" i="1"/>
  <c r="B68" i="1"/>
  <c r="B65" i="1"/>
  <c r="B62" i="1"/>
  <c r="B59" i="1"/>
  <c r="B56" i="1"/>
  <c r="B53" i="1"/>
  <c r="B50" i="1"/>
  <c r="B46" i="1"/>
  <c r="B19" i="1"/>
  <c r="B18" i="1"/>
  <c r="B21" i="1"/>
  <c r="B22" i="1"/>
  <c r="B16" i="1"/>
  <c r="B41" i="1"/>
  <c r="B39" i="1"/>
  <c r="B36" i="1"/>
  <c r="B31" i="1"/>
  <c r="B28" i="1"/>
  <c r="B25" i="1"/>
  <c r="B17" i="1" l="1"/>
  <c r="B20" i="1"/>
  <c r="B115" i="1"/>
  <c r="B143" i="1"/>
  <c r="B137" i="1"/>
  <c r="B136" i="1" s="1"/>
  <c r="B105" i="1"/>
  <c r="B104" i="1" s="1"/>
  <c r="B102" i="1"/>
  <c r="B101" i="1" s="1"/>
  <c r="B67" i="1"/>
  <c r="B66" i="1" s="1"/>
  <c r="G13" i="1"/>
  <c r="B161" i="1"/>
  <c r="B160" i="1" s="1"/>
  <c r="B156" i="1"/>
  <c r="B155" i="1" s="1"/>
  <c r="B27" i="1" l="1"/>
  <c r="B26" i="1" s="1"/>
  <c r="B24" i="1"/>
  <c r="B23" i="1" s="1"/>
  <c r="B15" i="1"/>
  <c r="B14" i="1" s="1"/>
  <c r="B128" i="1" l="1"/>
  <c r="B125" i="1"/>
  <c r="B124" i="1" s="1"/>
  <c r="B164" i="1"/>
  <c r="B163" i="1" s="1"/>
  <c r="B122" i="1" l="1"/>
  <c r="B121" i="1" s="1"/>
  <c r="B147" i="1"/>
  <c r="B146" i="1" s="1"/>
  <c r="B49" i="1"/>
  <c r="B48" i="1" s="1"/>
  <c r="B45" i="1"/>
  <c r="B44" i="1" s="1"/>
  <c r="B153" i="1"/>
  <c r="B152" i="1" s="1"/>
  <c r="B150" i="1"/>
  <c r="B149" i="1" s="1"/>
  <c r="B140" i="1"/>
  <c r="B139" i="1" s="1"/>
  <c r="B134" i="1"/>
  <c r="B133" i="1" s="1"/>
  <c r="B131" i="1"/>
  <c r="B130" i="1" s="1"/>
  <c r="B119" i="1"/>
  <c r="B118" i="1" s="1"/>
  <c r="B111" i="1"/>
  <c r="B110" i="1" s="1"/>
  <c r="B108" i="1"/>
  <c r="B107" i="1" s="1"/>
  <c r="B96" i="1"/>
  <c r="B95" i="1" s="1"/>
  <c r="B93" i="1"/>
  <c r="B92" i="1" s="1"/>
  <c r="B90" i="1"/>
  <c r="B89" i="1" s="1"/>
  <c r="B86" i="1"/>
  <c r="B85" i="1" s="1"/>
  <c r="B82" i="1"/>
  <c r="B81" i="1" s="1"/>
  <c r="B79" i="1"/>
  <c r="B78" i="1" s="1"/>
  <c r="B76" i="1"/>
  <c r="B75" i="1" s="1"/>
  <c r="B73" i="1"/>
  <c r="B72" i="1" s="1"/>
  <c r="B70" i="1"/>
  <c r="B69" i="1" s="1"/>
  <c r="B64" i="1"/>
  <c r="B63" i="1" s="1"/>
  <c r="B61" i="1"/>
  <c r="B60" i="1" s="1"/>
  <c r="B58" i="1"/>
  <c r="B57" i="1" s="1"/>
  <c r="B55" i="1"/>
  <c r="B54" i="1" s="1"/>
  <c r="B52" i="1"/>
  <c r="B51" i="1" s="1"/>
  <c r="B40" i="1"/>
  <c r="B38" i="1"/>
  <c r="B37" i="1" s="1"/>
  <c r="B30" i="1"/>
  <c r="B29" i="1" s="1"/>
  <c r="B114" i="1" l="1"/>
  <c r="B84" i="1"/>
  <c r="B142" i="1"/>
  <c r="B43" i="1"/>
  <c r="C12" i="1"/>
  <c r="F12" i="1"/>
  <c r="H13" i="1"/>
  <c r="I13" i="1"/>
  <c r="B35" i="1"/>
  <c r="B34" i="1" s="1"/>
  <c r="B13" i="1" s="1"/>
  <c r="B113" i="1" l="1"/>
  <c r="B12" i="1"/>
  <c r="H43" i="1"/>
  <c r="B42" i="1"/>
  <c r="I12" i="1"/>
  <c r="H12" i="1"/>
  <c r="C43" i="1"/>
  <c r="I43" i="1"/>
  <c r="G43" i="1"/>
  <c r="D43" i="1"/>
  <c r="G12" i="1"/>
  <c r="E12" i="1"/>
  <c r="E43" i="1"/>
  <c r="D12" i="1"/>
  <c r="B11" i="1" l="1"/>
  <c r="I113" i="1"/>
  <c r="C42" i="1"/>
  <c r="H42" i="1"/>
  <c r="F113" i="1"/>
  <c r="E42" i="1"/>
  <c r="G113" i="1"/>
  <c r="H113" i="1"/>
  <c r="I42" i="1"/>
  <c r="C113" i="1"/>
  <c r="E113" i="1"/>
  <c r="F42" i="1"/>
  <c r="D113" i="1"/>
  <c r="G42" i="1"/>
  <c r="D42" i="1"/>
  <c r="F11" i="1" l="1"/>
  <c r="C11" i="1"/>
  <c r="H11" i="1"/>
  <c r="I11" i="1"/>
  <c r="G11" i="1"/>
  <c r="E11" i="1"/>
  <c r="D11" i="1"/>
</calcChain>
</file>

<file path=xl/sharedStrings.xml><?xml version="1.0" encoding="utf-8"?>
<sst xmlns="http://schemas.openxmlformats.org/spreadsheetml/2006/main" count="190" uniqueCount="58">
  <si>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</si>
  <si>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</si>
  <si>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</si>
  <si>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</si>
  <si>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</si>
  <si>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</si>
  <si>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</si>
  <si>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</si>
  <si>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</si>
  <si>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</si>
  <si>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</si>
  <si>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</si>
  <si>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</si>
  <si>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</si>
  <si>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</si>
  <si>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</si>
  <si>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</si>
  <si>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</si>
  <si>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</si>
  <si>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</si>
  <si>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</si>
  <si>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</si>
  <si>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</si>
  <si>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Industrias</t>
  </si>
  <si>
    <t>Hoteles</t>
  </si>
  <si>
    <t>Hospitales y clínicas</t>
  </si>
  <si>
    <t>Panamá Oeste</t>
  </si>
  <si>
    <t>Arraiján</t>
  </si>
  <si>
    <t>Industria</t>
  </si>
  <si>
    <t>La Chorrera</t>
  </si>
  <si>
    <t>(1) Son obras que continúan proceso constructivo.</t>
  </si>
  <si>
    <t xml:space="preserve"> -  Cantidad nula o cero.</t>
  </si>
  <si>
    <t>(P) Cifras preliminares.</t>
  </si>
  <si>
    <t>segundo trimestre</t>
  </si>
  <si>
    <t>Duplex</t>
  </si>
  <si>
    <t>Segundo trimestre</t>
  </si>
  <si>
    <t>Edificio de apartamento (3)</t>
  </si>
  <si>
    <t xml:space="preserve">  Otros (4)</t>
  </si>
  <si>
    <t>Instituto Nacional de Estadística y Censo</t>
  </si>
  <si>
    <t>CONTRALORÍA GENERAL DE LA REPÚBLICA</t>
  </si>
  <si>
    <t>República de Panamá</t>
  </si>
  <si>
    <t>San Miguelito</t>
  </si>
  <si>
    <t>Cuadro 3.  METROS CUADRADOS CONSTRUIDOS EN LAS PROVINCIAS DE COLÓN, PANAMÁ Y PANAMÁ OESTE, POR NÚMERO</t>
  </si>
  <si>
    <t>2022 (P)</t>
  </si>
  <si>
    <t>Administración pública</t>
  </si>
  <si>
    <t>Otros (4)</t>
  </si>
  <si>
    <t>(3) Incluye cuartos de alquiler y adosadas.</t>
  </si>
  <si>
    <t>Panamá: (Continuación)</t>
  </si>
  <si>
    <t>San Miguelito: (Continuación)</t>
  </si>
  <si>
    <t>Arraiján: (Continuación)</t>
  </si>
  <si>
    <t>La Chorrera: (Continuación)</t>
  </si>
  <si>
    <t xml:space="preserve"> DE EDIFICACIONES, UNIDAD Y ÁREA, SEGÚN TIPO DE EDIFICACIÓN:  SEGUNDO TRIMESTRE 2022 (P)</t>
  </si>
  <si>
    <t>Fuente: Constructoras, inmobiliarias y personas particulares.</t>
  </si>
  <si>
    <t xml:space="preserve">NOTA: Obras que iniciaron, continuaron y culminaron proceso de construcción en el período de referencia. La diferencia en algunos datos publicados, anteriormente, se debe a </t>
  </si>
  <si>
    <t xml:space="preserve">           cambios de diseño efectuado por los informantes.</t>
  </si>
  <si>
    <t>(2) Se refiere  a las unidades  de  vivienda,  locales  comerciales y oficinas  que  contiene un  centro comercial,   salones  en un centro educativo, habitaciones en un hotel etc.</t>
  </si>
  <si>
    <t xml:space="preserve">(4) Son edificios y  estructuras destinadas a albergues,  estacionamientos,  galeras  para criaderos y  ceba de animales,  clubes, salas de reuniones,  cines, teatros, estadios </t>
  </si>
  <si>
    <t xml:space="preserve">     deportivos y otros para el esparcimiento.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</si>
</sst>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3">
    <xf numFmtId="0" fontId="0" fillId="0" borderId="0" xfId="0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4" borderId="0" xfId="0" applyFont="1" applyFill="1"/>
    <xf numFmtId="165" fontId="3" fillId="4" borderId="0" xfId="0" applyNumberFormat="1" applyFont="1" applyFill="1" applyAlignment="1">
      <alignment horizontal="center"/>
    </xf>
    <xf numFmtId="41" fontId="2" fillId="4" borderId="9" xfId="2" applyNumberFormat="1" applyFont="1" applyFill="1" applyBorder="1" applyAlignment="1"/>
    <xf numFmtId="165" fontId="3" fillId="4" borderId="0" xfId="0" applyNumberFormat="1" applyFont="1" applyFill="1" applyAlignment="1">
      <alignment horizontal="left"/>
    </xf>
    <xf numFmtId="165" fontId="3" fillId="4" borderId="0" xfId="0" applyNumberFormat="1" applyFont="1" applyFill="1" applyAlignment="1">
      <alignment horizontal="left" indent="2"/>
    </xf>
    <xf numFmtId="165" fontId="3" fillId="4" borderId="0" xfId="0" applyNumberFormat="1" applyFont="1" applyFill="1" applyAlignment="1">
      <alignment horizontal="left" indent="4"/>
    </xf>
    <xf numFmtId="165" fontId="3" fillId="4" borderId="0" xfId="0" applyNumberFormat="1" applyFont="1" applyFill="1" applyAlignment="1">
      <alignment horizontal="left" indent="7"/>
    </xf>
    <xf numFmtId="41" fontId="2" fillId="4" borderId="6" xfId="2" applyNumberFormat="1" applyFont="1" applyFill="1" applyBorder="1" applyAlignment="1"/>
    <xf numFmtId="41" fontId="4" fillId="4" borderId="6" xfId="1" applyNumberFormat="1" applyFill="1" applyBorder="1"/>
    <xf numFmtId="41" fontId="4" fillId="4" borderId="9" xfId="1" applyNumberFormat="1" applyFill="1" applyBorder="1"/>
    <xf numFmtId="0" fontId="3" fillId="4" borderId="10" xfId="0" applyFont="1" applyFill="1" applyBorder="1" applyAlignment="1">
      <alignment horizontal="left" indent="7"/>
    </xf>
    <xf numFmtId="41" fontId="4" fillId="4" borderId="11" xfId="1" applyNumberFormat="1" applyFill="1" applyBorder="1"/>
    <xf numFmtId="41" fontId="2" fillId="4" borderId="6" xfId="0" applyNumberFormat="1" applyFont="1" applyFill="1" applyBorder="1"/>
    <xf numFmtId="41" fontId="2" fillId="4" borderId="6" xfId="0" applyNumberFormat="1" applyFont="1" applyFill="1" applyBorder="1" applyAlignment="1">
      <alignment vertical="center"/>
    </xf>
    <xf numFmtId="41" fontId="5" fillId="4" borderId="6" xfId="1" applyNumberFormat="1" applyFont="1" applyFill="1" applyBorder="1"/>
    <xf numFmtId="41" fontId="2" fillId="4" borderId="2" xfId="2" applyNumberFormat="1" applyFont="1" applyFill="1" applyBorder="1" applyAlignment="1"/>
    <xf numFmtId="41" fontId="2" fillId="4" borderId="8" xfId="0" applyNumberFormat="1" applyFont="1" applyFill="1" applyBorder="1"/>
    <xf numFmtId="41" fontId="5" fillId="4" borderId="9" xfId="1" applyNumberFormat="1" applyFont="1" applyFill="1" applyBorder="1"/>
    <xf numFmtId="41" fontId="4" fillId="4" borderId="8" xfId="1" applyNumberFormat="1" applyFill="1" applyBorder="1"/>
    <xf numFmtId="0" fontId="3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 indent="7"/>
    </xf>
    <xf numFmtId="41" fontId="2" fillId="4" borderId="0" xfId="0" applyNumberFormat="1" applyFont="1" applyFill="1"/>
    <xf numFmtId="41" fontId="4" fillId="4" borderId="0" xfId="1" applyNumberFormat="1" applyFill="1"/>
    <xf numFmtId="41" fontId="3" fillId="4" borderId="6" xfId="2" applyNumberFormat="1" applyFont="1" applyFill="1" applyBorder="1" applyAlignment="1"/>
    <xf numFmtId="165" fontId="4" fillId="4" borderId="0" xfId="0" applyNumberFormat="1" applyFont="1" applyFill="1" applyAlignment="1">
      <alignment horizontal="left" indent="2"/>
    </xf>
    <xf numFmtId="41" fontId="4" fillId="4" borderId="6" xfId="1" applyNumberFormat="1" applyFont="1" applyFill="1" applyBorder="1"/>
    <xf numFmtId="41" fontId="4" fillId="4" borderId="9" xfId="1" applyNumberFormat="1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9" fontId="4" fillId="4" borderId="0" xfId="1" applyNumberFormat="1" applyFill="1" applyAlignment="1">
      <alignment horizontal="justify" vertical="justify"/>
    </xf>
    <xf numFmtId="0" fontId="4" fillId="4" borderId="0" xfId="1" applyFill="1" applyAlignment="1">
      <alignment horizontal="justify" vertical="justify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4" fillId="4" borderId="0" xfId="3" applyNumberFormat="1" applyFont="1" applyFill="1" applyBorder="1" applyAlignment="1">
      <alignment horizontal="justify" vertical="justify"/>
    </xf>
    <xf numFmtId="0" fontId="0" fillId="4" borderId="0" xfId="0" applyFill="1"/>
    <xf numFmtId="0" fontId="0" fillId="4" borderId="0" xfId="0" applyFill="1" applyBorder="1"/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tabSelected="1" zoomScale="90" zoomScaleNormal="90" zoomScaleSheetLayoutView="100" workbookViewId="0">
      <selection activeCell="L186" sqref="L186"/>
    </sheetView>
  </sheetViews>
  <sheetFormatPr baseColWidth="10" defaultRowHeight="15" x14ac:dyDescent="0.25"/>
  <cols>
    <col min="1" max="1" width="30.28515625" customWidth="1"/>
    <col min="2" max="2" width="14.7109375" customWidth="1"/>
    <col min="3" max="3" width="14" customWidth="1"/>
    <col min="4" max="4" width="12.7109375" customWidth="1"/>
    <col min="5" max="5" width="14.7109375" customWidth="1"/>
    <col min="6" max="6" width="15.7109375" customWidth="1"/>
    <col min="7" max="7" width="14" customWidth="1"/>
    <col min="8" max="8" width="12.7109375" customWidth="1"/>
    <col min="9" max="9" width="14.7109375" customWidth="1"/>
  </cols>
  <sheetData>
    <row r="1" spans="1:33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3" x14ac:dyDescent="0.25">
      <c r="A2" s="35" t="s">
        <v>39</v>
      </c>
      <c r="B2" s="35"/>
      <c r="C2" s="35"/>
      <c r="D2" s="35"/>
      <c r="E2" s="35"/>
      <c r="F2" s="35"/>
      <c r="G2" s="35"/>
      <c r="H2" s="35"/>
      <c r="I2" s="35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spans="1:33" s="25" customFormat="1" ht="12.75" x14ac:dyDescent="0.2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s="25" customFormat="1" ht="12.75" x14ac:dyDescent="0.2">
      <c r="A4" s="26"/>
      <c r="B4" s="26"/>
      <c r="C4" s="26"/>
      <c r="D4" s="26"/>
      <c r="E4" s="26"/>
      <c r="F4" s="26"/>
      <c r="G4" s="26"/>
      <c r="H4" s="26"/>
      <c r="I4" s="2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s="25" customFormat="1" ht="12.75" x14ac:dyDescent="0.2">
      <c r="A5" s="35" t="s">
        <v>42</v>
      </c>
      <c r="B5" s="35"/>
      <c r="C5" s="35"/>
      <c r="D5" s="35"/>
      <c r="E5" s="35"/>
      <c r="F5" s="35"/>
      <c r="G5" s="35"/>
      <c r="H5" s="35"/>
      <c r="I5" s="3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25" customFormat="1" ht="12.75" x14ac:dyDescent="0.2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1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1:33" x14ac:dyDescent="0.25">
      <c r="A8" s="38" t="s">
        <v>0</v>
      </c>
      <c r="B8" s="41" t="s">
        <v>1</v>
      </c>
      <c r="C8" s="44" t="s">
        <v>2</v>
      </c>
      <c r="D8" s="45"/>
      <c r="E8" s="45"/>
      <c r="F8" s="45"/>
      <c r="G8" s="46" t="s">
        <v>3</v>
      </c>
      <c r="H8" s="46"/>
      <c r="I8" s="47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spans="1:33" ht="25.5" x14ac:dyDescent="0.25">
      <c r="A9" s="39"/>
      <c r="B9" s="42"/>
      <c r="C9" s="44" t="s">
        <v>4</v>
      </c>
      <c r="D9" s="44"/>
      <c r="E9" s="44"/>
      <c r="F9" s="1" t="s">
        <v>5</v>
      </c>
      <c r="G9" s="48"/>
      <c r="H9" s="48"/>
      <c r="I9" s="49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1:33" ht="47.25" customHeight="1" x14ac:dyDescent="0.25">
      <c r="A10" s="40"/>
      <c r="B10" s="43"/>
      <c r="C10" s="2" t="s">
        <v>6</v>
      </c>
      <c r="D10" s="2" t="s">
        <v>7</v>
      </c>
      <c r="E10" s="3" t="s">
        <v>8</v>
      </c>
      <c r="F10" s="4" t="s">
        <v>9</v>
      </c>
      <c r="G10" s="2" t="s">
        <v>6</v>
      </c>
      <c r="H10" s="2" t="s">
        <v>7</v>
      </c>
      <c r="I10" s="5" t="s">
        <v>10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1:33" ht="24.95" customHeight="1" x14ac:dyDescent="0.25">
      <c r="A11" s="7" t="s">
        <v>43</v>
      </c>
      <c r="B11" s="21">
        <f t="shared" ref="B11:I11" si="0">B12+B113+B42</f>
        <v>1023732.8</v>
      </c>
      <c r="C11" s="8">
        <f t="shared" si="0"/>
        <v>4815</v>
      </c>
      <c r="D11" s="8">
        <f t="shared" si="0"/>
        <v>7867</v>
      </c>
      <c r="E11" s="8">
        <f t="shared" si="0"/>
        <v>467211</v>
      </c>
      <c r="F11" s="8">
        <f t="shared" si="0"/>
        <v>479132.14999999997</v>
      </c>
      <c r="G11" s="8">
        <f t="shared" si="0"/>
        <v>4184</v>
      </c>
      <c r="H11" s="8">
        <f t="shared" si="0"/>
        <v>8427</v>
      </c>
      <c r="I11" s="8">
        <f t="shared" si="0"/>
        <v>82424.650000000009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spans="1:33" ht="30.75" customHeight="1" x14ac:dyDescent="0.25">
      <c r="A12" s="9" t="s">
        <v>11</v>
      </c>
      <c r="B12" s="13">
        <f>B13</f>
        <v>150757</v>
      </c>
      <c r="C12" s="8">
        <f>C13</f>
        <v>100</v>
      </c>
      <c r="D12" s="8">
        <f t="shared" ref="D12:I12" si="1">D13</f>
        <v>789</v>
      </c>
      <c r="E12" s="8">
        <f t="shared" si="1"/>
        <v>105818</v>
      </c>
      <c r="F12" s="8">
        <f>F13</f>
        <v>42567</v>
      </c>
      <c r="G12" s="8">
        <f t="shared" si="1"/>
        <v>93</v>
      </c>
      <c r="H12" s="8">
        <f>H13</f>
        <v>402</v>
      </c>
      <c r="I12" s="8">
        <f t="shared" si="1"/>
        <v>2334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</row>
    <row r="13" spans="1:33" ht="24" customHeight="1" x14ac:dyDescent="0.25">
      <c r="A13" s="10" t="s">
        <v>11</v>
      </c>
      <c r="B13" s="13">
        <f>B14+B20+B23+B29+B34+B37+B40+B26+B17+B32</f>
        <v>150757</v>
      </c>
      <c r="C13" s="8">
        <f>C14+C20+C23+C29+C34+C37+C40+C26+C17+C32</f>
        <v>100</v>
      </c>
      <c r="D13" s="8">
        <f>D14+D20+D23+D29+D34+D37+D40+D26+D17+D32</f>
        <v>789</v>
      </c>
      <c r="E13" s="8">
        <f>E14+E20+E23+E29+E34+E37+E40+E26+E17+E32</f>
        <v>105818</v>
      </c>
      <c r="F13" s="8">
        <f>F14+F20+F23+F29+F34+F37+F40+F26+F17</f>
        <v>42567</v>
      </c>
      <c r="G13" s="8">
        <f>G14+G20+G23+G29+G34+G37+G40+G26+G17</f>
        <v>93</v>
      </c>
      <c r="H13" s="8">
        <f>H14+H20+H23+H29+H34+H37+H40+H26+H17</f>
        <v>402</v>
      </c>
      <c r="I13" s="8">
        <f>I14+I20+I23+I29+I34+I37+I40+I26+I17</f>
        <v>2334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1:33" ht="21.95" customHeight="1" x14ac:dyDescent="0.25">
      <c r="A14" s="11" t="s">
        <v>12</v>
      </c>
      <c r="B14" s="13">
        <f>SUM(B15:B16)</f>
        <v>18898</v>
      </c>
      <c r="C14" s="13">
        <f t="shared" ref="C14:I14" si="2">SUM(C15:C16)</f>
        <v>85</v>
      </c>
      <c r="D14" s="13">
        <f t="shared" si="2"/>
        <v>85</v>
      </c>
      <c r="E14" s="13">
        <f t="shared" si="2"/>
        <v>6844</v>
      </c>
      <c r="F14" s="13">
        <f>SUM(F15:F16)</f>
        <v>11157</v>
      </c>
      <c r="G14" s="13">
        <f t="shared" si="2"/>
        <v>75</v>
      </c>
      <c r="H14" s="13">
        <f t="shared" si="2"/>
        <v>75</v>
      </c>
      <c r="I14" s="8">
        <f t="shared" si="2"/>
        <v>897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</row>
    <row r="15" spans="1:33" ht="21.95" customHeight="1" x14ac:dyDescent="0.25">
      <c r="A15" s="12" t="s">
        <v>13</v>
      </c>
      <c r="B15" s="13">
        <f>+E15+F15+I15</f>
        <v>13221</v>
      </c>
      <c r="C15" s="14">
        <v>85</v>
      </c>
      <c r="D15" s="14">
        <v>85</v>
      </c>
      <c r="E15" s="14">
        <v>6844</v>
      </c>
      <c r="F15" s="14">
        <v>6350</v>
      </c>
      <c r="G15" s="14">
        <v>1</v>
      </c>
      <c r="H15" s="14">
        <v>1</v>
      </c>
      <c r="I15" s="15">
        <v>27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1:33" ht="21.95" customHeight="1" x14ac:dyDescent="0.25">
      <c r="A16" s="12" t="s">
        <v>35</v>
      </c>
      <c r="B16" s="13">
        <f>+E16+F16+I16</f>
        <v>5677</v>
      </c>
      <c r="C16" s="14">
        <v>0</v>
      </c>
      <c r="D16" s="14">
        <v>0</v>
      </c>
      <c r="E16" s="14">
        <v>0</v>
      </c>
      <c r="F16" s="14">
        <v>4807</v>
      </c>
      <c r="G16" s="14">
        <v>74</v>
      </c>
      <c r="H16" s="14">
        <v>74</v>
      </c>
      <c r="I16" s="15">
        <v>870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</row>
    <row r="17" spans="1:33" ht="24.95" customHeight="1" x14ac:dyDescent="0.25">
      <c r="A17" s="11" t="s">
        <v>34</v>
      </c>
      <c r="B17" s="13">
        <f>SUM(B18:B19)</f>
        <v>48</v>
      </c>
      <c r="C17" s="13">
        <f t="shared" ref="C17" si="3">SUM(C18:C19)</f>
        <v>0</v>
      </c>
      <c r="D17" s="13">
        <f t="shared" ref="D17" si="4">SUM(D18:D19)</f>
        <v>0</v>
      </c>
      <c r="E17" s="13">
        <f t="shared" ref="E17" si="5">SUM(E18:E19)</f>
        <v>0</v>
      </c>
      <c r="F17" s="13">
        <f t="shared" ref="F17" si="6">SUM(F18:F19)</f>
        <v>40</v>
      </c>
      <c r="G17" s="13">
        <f t="shared" ref="G17" si="7">SUM(G18:G19)</f>
        <v>1</v>
      </c>
      <c r="H17" s="13">
        <f t="shared" ref="H17" si="8">SUM(H18:H19)</f>
        <v>2</v>
      </c>
      <c r="I17" s="8">
        <f t="shared" ref="I17" si="9">SUM(I18:I19)</f>
        <v>8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</row>
    <row r="18" spans="1:33" ht="21.95" customHeight="1" x14ac:dyDescent="0.25">
      <c r="A18" s="12" t="s">
        <v>13</v>
      </c>
      <c r="B18" s="13">
        <f>+E18+F18+I18</f>
        <v>40</v>
      </c>
      <c r="C18" s="14">
        <v>0</v>
      </c>
      <c r="D18" s="14">
        <v>0</v>
      </c>
      <c r="E18" s="14">
        <v>0</v>
      </c>
      <c r="F18" s="14">
        <v>40</v>
      </c>
      <c r="G18" s="14">
        <v>0</v>
      </c>
      <c r="H18" s="14">
        <v>0</v>
      </c>
      <c r="I18" s="15">
        <v>0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</row>
    <row r="19" spans="1:33" ht="21.95" customHeight="1" x14ac:dyDescent="0.25">
      <c r="A19" s="12" t="s">
        <v>33</v>
      </c>
      <c r="B19" s="13">
        <f>+E19+F19+I19</f>
        <v>8</v>
      </c>
      <c r="C19" s="14">
        <v>0</v>
      </c>
      <c r="D19" s="14">
        <v>0</v>
      </c>
      <c r="E19" s="14">
        <v>0</v>
      </c>
      <c r="F19" s="14">
        <v>0</v>
      </c>
      <c r="G19" s="14">
        <v>1</v>
      </c>
      <c r="H19" s="14">
        <v>2</v>
      </c>
      <c r="I19" s="15">
        <v>8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</row>
    <row r="20" spans="1:33" ht="21.95" customHeight="1" x14ac:dyDescent="0.25">
      <c r="A20" s="11" t="s">
        <v>36</v>
      </c>
      <c r="B20" s="13">
        <f>SUM(B21:B22)</f>
        <v>11496</v>
      </c>
      <c r="C20" s="13">
        <f t="shared" ref="C20" si="10">SUM(C21:C22)</f>
        <v>5</v>
      </c>
      <c r="D20" s="13">
        <f t="shared" ref="D20" si="11">SUM(D21:D22)</f>
        <v>79</v>
      </c>
      <c r="E20" s="13">
        <f t="shared" ref="E20" si="12">SUM(E21:E22)</f>
        <v>1452</v>
      </c>
      <c r="F20" s="13">
        <f t="shared" ref="F20" si="13">SUM(F21:F22)</f>
        <v>9610</v>
      </c>
      <c r="G20" s="13">
        <f t="shared" ref="G20" si="14">SUM(G21:G22)</f>
        <v>10</v>
      </c>
      <c r="H20" s="13">
        <f t="shared" ref="H20" si="15">SUM(H21:H22)</f>
        <v>77</v>
      </c>
      <c r="I20" s="8">
        <f t="shared" ref="I20" si="16">SUM(I21:I22)</f>
        <v>434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</row>
    <row r="21" spans="1:33" ht="21.95" customHeight="1" x14ac:dyDescent="0.25">
      <c r="A21" s="12" t="s">
        <v>13</v>
      </c>
      <c r="B21" s="13">
        <f>+E21+F21+I21</f>
        <v>9532</v>
      </c>
      <c r="C21" s="14">
        <v>5</v>
      </c>
      <c r="D21" s="14">
        <v>79</v>
      </c>
      <c r="E21" s="14">
        <v>1452</v>
      </c>
      <c r="F21" s="14">
        <v>7874</v>
      </c>
      <c r="G21" s="14">
        <v>1</v>
      </c>
      <c r="H21" s="14">
        <v>8</v>
      </c>
      <c r="I21" s="15">
        <v>206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</row>
    <row r="22" spans="1:33" ht="21.95" customHeight="1" x14ac:dyDescent="0.25">
      <c r="A22" s="12" t="s">
        <v>35</v>
      </c>
      <c r="B22" s="13">
        <f>+E22+F22+I22</f>
        <v>1964</v>
      </c>
      <c r="C22" s="14">
        <v>0</v>
      </c>
      <c r="D22" s="14">
        <v>0</v>
      </c>
      <c r="E22" s="14">
        <v>0</v>
      </c>
      <c r="F22" s="14">
        <v>1736</v>
      </c>
      <c r="G22" s="14">
        <v>9</v>
      </c>
      <c r="H22" s="14">
        <v>69</v>
      </c>
      <c r="I22" s="15">
        <v>228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</row>
    <row r="23" spans="1:33" ht="21.95" customHeight="1" x14ac:dyDescent="0.25">
      <c r="A23" s="11" t="s">
        <v>14</v>
      </c>
      <c r="B23" s="13">
        <f>SUM(B24:B25)</f>
        <v>8916</v>
      </c>
      <c r="C23" s="13">
        <f t="shared" ref="C23" si="17">SUM(C24:C25)</f>
        <v>1</v>
      </c>
      <c r="D23" s="13">
        <f t="shared" ref="D23" si="18">SUM(D24:D25)</f>
        <v>1</v>
      </c>
      <c r="E23" s="13">
        <f t="shared" ref="E23" si="19">SUM(E24:E25)</f>
        <v>360</v>
      </c>
      <c r="F23" s="13">
        <f t="shared" ref="F23" si="20">SUM(F24:F25)</f>
        <v>7710</v>
      </c>
      <c r="G23" s="13">
        <f t="shared" ref="G23" si="21">SUM(G24:G25)</f>
        <v>3</v>
      </c>
      <c r="H23" s="13">
        <f t="shared" ref="H23" si="22">SUM(H24:H25)</f>
        <v>200</v>
      </c>
      <c r="I23" s="8">
        <f t="shared" ref="I23" si="23">SUM(I24:I25)</f>
        <v>846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</row>
    <row r="24" spans="1:33" ht="21.95" customHeight="1" x14ac:dyDescent="0.25">
      <c r="A24" s="12" t="s">
        <v>13</v>
      </c>
      <c r="B24" s="13">
        <f>+E24+F24+I24</f>
        <v>5757</v>
      </c>
      <c r="C24" s="14">
        <v>1</v>
      </c>
      <c r="D24" s="14">
        <v>1</v>
      </c>
      <c r="E24" s="14">
        <v>360</v>
      </c>
      <c r="F24" s="14">
        <v>4578</v>
      </c>
      <c r="G24" s="14">
        <v>2</v>
      </c>
      <c r="H24" s="14">
        <v>197</v>
      </c>
      <c r="I24" s="15">
        <v>819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</row>
    <row r="25" spans="1:33" ht="21.95" customHeight="1" x14ac:dyDescent="0.25">
      <c r="A25" s="12" t="s">
        <v>35</v>
      </c>
      <c r="B25" s="13">
        <f>+E25+F25+I25</f>
        <v>3159</v>
      </c>
      <c r="C25" s="14">
        <v>0</v>
      </c>
      <c r="D25" s="14">
        <v>0</v>
      </c>
      <c r="E25" s="14">
        <v>0</v>
      </c>
      <c r="F25" s="14">
        <v>3132</v>
      </c>
      <c r="G25" s="14">
        <v>1</v>
      </c>
      <c r="H25" s="14">
        <v>3</v>
      </c>
      <c r="I25" s="15">
        <v>27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</row>
    <row r="26" spans="1:33" ht="21.95" customHeight="1" x14ac:dyDescent="0.25">
      <c r="A26" s="11" t="s">
        <v>15</v>
      </c>
      <c r="B26" s="13">
        <f>SUM(B27:B28)</f>
        <v>328</v>
      </c>
      <c r="C26" s="13">
        <f t="shared" ref="C26" si="24">SUM(C27:C28)</f>
        <v>1</v>
      </c>
      <c r="D26" s="13">
        <f t="shared" ref="D26" si="25">SUM(D27:D28)</f>
        <v>1</v>
      </c>
      <c r="E26" s="13">
        <f t="shared" ref="E26" si="26">SUM(E27:E28)</f>
        <v>179</v>
      </c>
      <c r="F26" s="13">
        <f t="shared" ref="F26" si="27">SUM(F27:F28)</f>
        <v>149</v>
      </c>
      <c r="G26" s="13">
        <f t="shared" ref="G26" si="28">SUM(G27:G28)</f>
        <v>0</v>
      </c>
      <c r="H26" s="13">
        <f t="shared" ref="H26" si="29">SUM(H27:H28)</f>
        <v>0</v>
      </c>
      <c r="I26" s="8">
        <f t="shared" ref="I26" si="30">SUM(I27:I28)</f>
        <v>0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</row>
    <row r="27" spans="1:33" ht="21.95" customHeight="1" x14ac:dyDescent="0.25">
      <c r="A27" s="12" t="s">
        <v>13</v>
      </c>
      <c r="B27" s="13">
        <f>+E27+F27+I27</f>
        <v>179</v>
      </c>
      <c r="C27" s="14">
        <v>1</v>
      </c>
      <c r="D27" s="14">
        <v>1</v>
      </c>
      <c r="E27" s="14">
        <v>179</v>
      </c>
      <c r="F27" s="14">
        <v>0</v>
      </c>
      <c r="G27" s="14">
        <v>0</v>
      </c>
      <c r="H27" s="14">
        <v>0</v>
      </c>
      <c r="I27" s="15">
        <v>0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</row>
    <row r="28" spans="1:33" ht="21.95" customHeight="1" x14ac:dyDescent="0.25">
      <c r="A28" s="12" t="s">
        <v>35</v>
      </c>
      <c r="B28" s="13">
        <f>+E28+F28+I28</f>
        <v>149</v>
      </c>
      <c r="C28" s="14">
        <v>0</v>
      </c>
      <c r="D28" s="14">
        <v>0</v>
      </c>
      <c r="E28" s="14">
        <v>0</v>
      </c>
      <c r="F28" s="14">
        <v>149</v>
      </c>
      <c r="G28" s="14">
        <v>0</v>
      </c>
      <c r="H28" s="14">
        <v>0</v>
      </c>
      <c r="I28" s="15">
        <v>0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</row>
    <row r="29" spans="1:33" ht="24.75" customHeight="1" x14ac:dyDescent="0.25">
      <c r="A29" s="11" t="s">
        <v>16</v>
      </c>
      <c r="B29" s="13">
        <f>SUM(B30:B31)</f>
        <v>13454</v>
      </c>
      <c r="C29" s="13">
        <f t="shared" ref="C29" si="31">SUM(C30:C31)</f>
        <v>5</v>
      </c>
      <c r="D29" s="13">
        <f t="shared" ref="D29" si="32">SUM(D30:D31)</f>
        <v>42</v>
      </c>
      <c r="E29" s="13">
        <f t="shared" ref="E29" si="33">SUM(E30:E31)</f>
        <v>1954</v>
      </c>
      <c r="F29" s="13">
        <f t="shared" ref="F29" si="34">SUM(F30:F31)</f>
        <v>11400</v>
      </c>
      <c r="G29" s="13">
        <f t="shared" ref="G29" si="35">SUM(G30:G31)</f>
        <v>3</v>
      </c>
      <c r="H29" s="13">
        <f t="shared" ref="H29" si="36">SUM(H30:H31)</f>
        <v>47</v>
      </c>
      <c r="I29" s="8">
        <f t="shared" ref="I29" si="37">SUM(I30:I31)</f>
        <v>100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</row>
    <row r="30" spans="1:33" ht="21.95" customHeight="1" x14ac:dyDescent="0.25">
      <c r="A30" s="12" t="s">
        <v>13</v>
      </c>
      <c r="B30" s="13">
        <f t="shared" ref="B30" si="38">+E30+F30+I30</f>
        <v>8938</v>
      </c>
      <c r="C30" s="14">
        <v>0</v>
      </c>
      <c r="D30" s="14">
        <v>0</v>
      </c>
      <c r="E30" s="14">
        <v>0</v>
      </c>
      <c r="F30" s="14">
        <v>8900</v>
      </c>
      <c r="G30" s="14">
        <v>1</v>
      </c>
      <c r="H30" s="14">
        <v>2</v>
      </c>
      <c r="I30" s="15">
        <v>38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</row>
    <row r="31" spans="1:33" ht="21.95" customHeight="1" x14ac:dyDescent="0.25">
      <c r="A31" s="12" t="s">
        <v>35</v>
      </c>
      <c r="B31" s="13">
        <f>+E31+F31+I31</f>
        <v>4516</v>
      </c>
      <c r="C31" s="14">
        <v>5</v>
      </c>
      <c r="D31" s="14">
        <v>42</v>
      </c>
      <c r="E31" s="14">
        <v>1954</v>
      </c>
      <c r="F31" s="14">
        <v>2500</v>
      </c>
      <c r="G31" s="14">
        <v>2</v>
      </c>
      <c r="H31" s="14">
        <v>45</v>
      </c>
      <c r="I31" s="15">
        <v>62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</row>
    <row r="32" spans="1:33" ht="21.95" customHeight="1" x14ac:dyDescent="0.25">
      <c r="A32" s="11" t="s">
        <v>25</v>
      </c>
      <c r="B32" s="13">
        <f t="shared" ref="B32:I32" si="39">SUM(B33:B33)</f>
        <v>93220</v>
      </c>
      <c r="C32" s="13">
        <f t="shared" si="39"/>
        <v>1</v>
      </c>
      <c r="D32" s="13">
        <f t="shared" si="39"/>
        <v>577</v>
      </c>
      <c r="E32" s="13">
        <f t="shared" si="39"/>
        <v>93220</v>
      </c>
      <c r="F32" s="13">
        <f t="shared" si="39"/>
        <v>0</v>
      </c>
      <c r="G32" s="13">
        <f t="shared" si="39"/>
        <v>0</v>
      </c>
      <c r="H32" s="13">
        <f t="shared" si="39"/>
        <v>0</v>
      </c>
      <c r="I32" s="8">
        <f t="shared" si="39"/>
        <v>0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</row>
    <row r="33" spans="1:33" ht="21.95" customHeight="1" x14ac:dyDescent="0.25">
      <c r="A33" s="12" t="s">
        <v>35</v>
      </c>
      <c r="B33" s="13">
        <f t="shared" ref="B33" si="40">+E33+F33+I33</f>
        <v>93220</v>
      </c>
      <c r="C33" s="14">
        <v>1</v>
      </c>
      <c r="D33" s="14">
        <v>577</v>
      </c>
      <c r="E33" s="14">
        <v>93220</v>
      </c>
      <c r="F33" s="13">
        <f t="shared" ref="F33" si="41">+I33+J33+M33</f>
        <v>0</v>
      </c>
      <c r="G33" s="13">
        <f t="shared" ref="G33" si="42">+J33+K33+N33</f>
        <v>0</v>
      </c>
      <c r="H33" s="13">
        <f t="shared" ref="H33" si="43">+K33+L33+O33</f>
        <v>0</v>
      </c>
      <c r="I33" s="8">
        <f t="shared" ref="I33" si="44">+L33+M33+P33</f>
        <v>0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</row>
    <row r="34" spans="1:33" ht="28.5" customHeight="1" x14ac:dyDescent="0.25">
      <c r="A34" s="11" t="s">
        <v>17</v>
      </c>
      <c r="B34" s="13">
        <f>SUM(B35:B36)</f>
        <v>229</v>
      </c>
      <c r="C34" s="13">
        <f t="shared" ref="C34" si="45">SUM(C35:C36)</f>
        <v>0</v>
      </c>
      <c r="D34" s="13">
        <f t="shared" ref="D34" si="46">SUM(D35:D36)</f>
        <v>0</v>
      </c>
      <c r="E34" s="13">
        <f t="shared" ref="E34" si="47">SUM(E35:E36)</f>
        <v>0</v>
      </c>
      <c r="F34" s="13">
        <f t="shared" ref="F34" si="48">SUM(F35:F36)</f>
        <v>142</v>
      </c>
      <c r="G34" s="13">
        <f t="shared" ref="G34" si="49">SUM(G35:G36)</f>
        <v>1</v>
      </c>
      <c r="H34" s="13">
        <f t="shared" ref="H34" si="50">SUM(H35:H36)</f>
        <v>1</v>
      </c>
      <c r="I34" s="8">
        <f t="shared" ref="I34" si="51">SUM(I35:I36)</f>
        <v>49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</row>
    <row r="35" spans="1:33" ht="21.95" customHeight="1" x14ac:dyDescent="0.25">
      <c r="A35" s="12" t="s">
        <v>13</v>
      </c>
      <c r="B35" s="13">
        <f>+E35+F35+I30</f>
        <v>180</v>
      </c>
      <c r="C35" s="14">
        <v>0</v>
      </c>
      <c r="D35" s="14">
        <v>0</v>
      </c>
      <c r="E35" s="14">
        <v>0</v>
      </c>
      <c r="F35" s="14">
        <v>142</v>
      </c>
      <c r="G35" s="14">
        <v>0</v>
      </c>
      <c r="H35" s="14">
        <v>0</v>
      </c>
      <c r="I35" s="15">
        <v>0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</row>
    <row r="36" spans="1:33" ht="21.95" customHeight="1" x14ac:dyDescent="0.25">
      <c r="A36" s="12" t="s">
        <v>35</v>
      </c>
      <c r="B36" s="13">
        <f>+E36+F36+I36</f>
        <v>49</v>
      </c>
      <c r="C36" s="14">
        <v>0</v>
      </c>
      <c r="D36" s="14">
        <v>0</v>
      </c>
      <c r="E36" s="14">
        <v>0</v>
      </c>
      <c r="F36" s="14">
        <v>0</v>
      </c>
      <c r="G36" s="14">
        <v>1</v>
      </c>
      <c r="H36" s="14">
        <v>1</v>
      </c>
      <c r="I36" s="15">
        <v>49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</row>
    <row r="37" spans="1:33" ht="28.5" customHeight="1" x14ac:dyDescent="0.25">
      <c r="A37" s="11" t="s">
        <v>18</v>
      </c>
      <c r="B37" s="13">
        <f>SUM(B38:B39)</f>
        <v>2511</v>
      </c>
      <c r="C37" s="13">
        <f t="shared" ref="C37" si="52">SUM(C38:C39)</f>
        <v>1</v>
      </c>
      <c r="D37" s="13">
        <f t="shared" ref="D37" si="53">SUM(D38:D39)</f>
        <v>1</v>
      </c>
      <c r="E37" s="13">
        <f t="shared" ref="E37" si="54">SUM(E38:E39)</f>
        <v>152</v>
      </c>
      <c r="F37" s="13">
        <f t="shared" ref="F37" si="55">SUM(F38:F39)</f>
        <v>2359</v>
      </c>
      <c r="G37" s="13">
        <f t="shared" ref="G37" si="56">SUM(G38:G39)</f>
        <v>0</v>
      </c>
      <c r="H37" s="13">
        <f t="shared" ref="H37" si="57">SUM(H38:H39)</f>
        <v>0</v>
      </c>
      <c r="I37" s="8">
        <f t="shared" ref="I37" si="58">SUM(I38:I39)</f>
        <v>0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</row>
    <row r="38" spans="1:33" ht="21.95" customHeight="1" x14ac:dyDescent="0.25">
      <c r="A38" s="12" t="s">
        <v>13</v>
      </c>
      <c r="B38" s="13">
        <f>+E38+F38+I38</f>
        <v>954</v>
      </c>
      <c r="C38" s="14">
        <v>1</v>
      </c>
      <c r="D38" s="14">
        <v>1</v>
      </c>
      <c r="E38" s="14">
        <v>152</v>
      </c>
      <c r="F38" s="14">
        <v>802</v>
      </c>
      <c r="G38" s="14">
        <v>0</v>
      </c>
      <c r="H38" s="14">
        <v>0</v>
      </c>
      <c r="I38" s="15">
        <v>0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</row>
    <row r="39" spans="1:33" ht="21.95" customHeight="1" x14ac:dyDescent="0.25">
      <c r="A39" s="12" t="s">
        <v>35</v>
      </c>
      <c r="B39" s="13">
        <f>+E39+F39+I39</f>
        <v>1557</v>
      </c>
      <c r="C39" s="14">
        <v>0</v>
      </c>
      <c r="D39" s="14">
        <v>0</v>
      </c>
      <c r="E39" s="14">
        <v>0</v>
      </c>
      <c r="F39" s="14">
        <v>1557</v>
      </c>
      <c r="G39" s="14">
        <v>0</v>
      </c>
      <c r="H39" s="14">
        <v>0</v>
      </c>
      <c r="I39" s="15">
        <v>0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</row>
    <row r="40" spans="1:33" ht="24" customHeight="1" x14ac:dyDescent="0.25">
      <c r="A40" s="11" t="s">
        <v>37</v>
      </c>
      <c r="B40" s="13">
        <f t="shared" ref="B40:I40" si="59">SUM(B41:B41)</f>
        <v>1657</v>
      </c>
      <c r="C40" s="13">
        <f t="shared" si="59"/>
        <v>1</v>
      </c>
      <c r="D40" s="13">
        <f t="shared" si="59"/>
        <v>3</v>
      </c>
      <c r="E40" s="13">
        <f t="shared" si="59"/>
        <v>1657</v>
      </c>
      <c r="F40" s="13">
        <f t="shared" si="59"/>
        <v>0</v>
      </c>
      <c r="G40" s="13">
        <f t="shared" si="59"/>
        <v>0</v>
      </c>
      <c r="H40" s="13">
        <f t="shared" si="59"/>
        <v>0</v>
      </c>
      <c r="I40" s="8">
        <f t="shared" si="59"/>
        <v>0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</row>
    <row r="41" spans="1:33" ht="21.95" customHeight="1" x14ac:dyDescent="0.25">
      <c r="A41" s="12" t="s">
        <v>35</v>
      </c>
      <c r="B41" s="13">
        <f>+E41+F41+I41</f>
        <v>1657</v>
      </c>
      <c r="C41" s="14">
        <v>1</v>
      </c>
      <c r="D41" s="14">
        <v>3</v>
      </c>
      <c r="E41" s="14">
        <v>1657</v>
      </c>
      <c r="F41" s="14">
        <v>0</v>
      </c>
      <c r="G41" s="14">
        <v>0</v>
      </c>
      <c r="H41" s="14">
        <v>0</v>
      </c>
      <c r="I41" s="15">
        <v>0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</row>
    <row r="42" spans="1:33" ht="27" customHeight="1" x14ac:dyDescent="0.25">
      <c r="A42" s="9" t="s">
        <v>19</v>
      </c>
      <c r="B42" s="13">
        <f t="shared" ref="B42:I42" si="60">+B84+B43</f>
        <v>588446.80000000005</v>
      </c>
      <c r="C42" s="20">
        <f t="shared" si="60"/>
        <v>1620</v>
      </c>
      <c r="D42" s="20">
        <f t="shared" si="60"/>
        <v>3583</v>
      </c>
      <c r="E42" s="20">
        <f t="shared" si="60"/>
        <v>172499</v>
      </c>
      <c r="F42" s="20">
        <f t="shared" si="60"/>
        <v>360084.14999999997</v>
      </c>
      <c r="G42" s="20">
        <f t="shared" si="60"/>
        <v>1964</v>
      </c>
      <c r="H42" s="20">
        <f t="shared" si="60"/>
        <v>4919</v>
      </c>
      <c r="I42" s="23">
        <f t="shared" si="60"/>
        <v>55638.650000000009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</row>
    <row r="43" spans="1:33" ht="24.95" customHeight="1" x14ac:dyDescent="0.25">
      <c r="A43" s="10" t="s">
        <v>19</v>
      </c>
      <c r="B43" s="13">
        <f>B44+B48+B51+B54+B60+B66+B72+B75+B78+B81+B57+B69+B63</f>
        <v>567364.39</v>
      </c>
      <c r="C43" s="20">
        <f>C44+C48+C51+C54+C60+C66+C72+C75+C78+C81+C57+C69</f>
        <v>1585</v>
      </c>
      <c r="D43" s="20">
        <f>D44+D48+D51+D54+D60+D66+D72+D75+D78+D81+D57+D69</f>
        <v>3508</v>
      </c>
      <c r="E43" s="20">
        <f>E44+E48+E51+E54+E60+E66+E72+E75+E78+E81+E57+E69</f>
        <v>169956</v>
      </c>
      <c r="F43" s="20">
        <f>F44+F48+F51+F54+F60+F66+F72+F75+F78+F81+F57+F69+F63</f>
        <v>347695.54</v>
      </c>
      <c r="G43" s="20">
        <f>G44+G48+G51+G54+G60+G66+G72+G75+G78+G81+G57+G69+G63</f>
        <v>1798</v>
      </c>
      <c r="H43" s="20">
        <f>H44+H48+H51+H54+H60+H66+H72+H75+H78+H81+H57+H69+H63</f>
        <v>4637</v>
      </c>
      <c r="I43" s="23">
        <f>I44+I48+I51+I54+I60+I66+I72+I75+I78+I81+I57+I69+I63</f>
        <v>49487.850000000006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</row>
    <row r="44" spans="1:33" ht="21.75" customHeight="1" x14ac:dyDescent="0.25">
      <c r="A44" s="11" t="s">
        <v>12</v>
      </c>
      <c r="B44" s="13">
        <f>SUM(B45:B46)</f>
        <v>93162.28</v>
      </c>
      <c r="C44" s="13">
        <f>SUM(C45:C46)</f>
        <v>1327</v>
      </c>
      <c r="D44" s="13">
        <f t="shared" ref="D44" si="61">SUM(D45:D46)</f>
        <v>1327</v>
      </c>
      <c r="E44" s="13">
        <f t="shared" ref="E44" si="62">SUM(E45:E46)</f>
        <v>57043</v>
      </c>
      <c r="F44" s="13">
        <f t="shared" ref="F44" si="63">SUM(F45:F46)</f>
        <v>22837.489999999998</v>
      </c>
      <c r="G44" s="13">
        <f t="shared" ref="G44" si="64">SUM(G45:G46)</f>
        <v>1512</v>
      </c>
      <c r="H44" s="13">
        <f t="shared" ref="H44" si="65">SUM(H45:H46)</f>
        <v>1512</v>
      </c>
      <c r="I44" s="8">
        <f t="shared" ref="I44" si="66">SUM(I45:I46)</f>
        <v>13281.79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</row>
    <row r="45" spans="1:33" ht="21.75" customHeight="1" x14ac:dyDescent="0.25">
      <c r="A45" s="12" t="s">
        <v>13</v>
      </c>
      <c r="B45" s="13">
        <f>+E45+F45+I45</f>
        <v>49810.28</v>
      </c>
      <c r="C45" s="14">
        <v>783</v>
      </c>
      <c r="D45" s="14">
        <v>783</v>
      </c>
      <c r="E45" s="14">
        <v>35050</v>
      </c>
      <c r="F45" s="14">
        <v>9779.49</v>
      </c>
      <c r="G45" s="14">
        <v>773</v>
      </c>
      <c r="H45" s="14">
        <v>773</v>
      </c>
      <c r="I45" s="15">
        <v>4980.79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</row>
    <row r="46" spans="1:33" ht="21.75" customHeight="1" x14ac:dyDescent="0.25">
      <c r="A46" s="12" t="s">
        <v>35</v>
      </c>
      <c r="B46" s="13">
        <f>+E46+F46+I46</f>
        <v>43352</v>
      </c>
      <c r="C46" s="14">
        <v>544</v>
      </c>
      <c r="D46" s="14">
        <v>544</v>
      </c>
      <c r="E46" s="14">
        <v>21993</v>
      </c>
      <c r="F46" s="14">
        <v>13058</v>
      </c>
      <c r="G46" s="14">
        <v>739</v>
      </c>
      <c r="H46" s="14">
        <v>739</v>
      </c>
      <c r="I46" s="15">
        <v>8301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</row>
    <row r="47" spans="1:33" ht="21.95" customHeight="1" x14ac:dyDescent="0.25">
      <c r="A47" s="10" t="s">
        <v>47</v>
      </c>
      <c r="B47" s="13"/>
      <c r="C47" s="14"/>
      <c r="D47" s="14"/>
      <c r="E47" s="14"/>
      <c r="F47" s="14"/>
      <c r="G47" s="14"/>
      <c r="H47" s="14"/>
      <c r="I47" s="15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</row>
    <row r="48" spans="1:33" ht="21.95" customHeight="1" x14ac:dyDescent="0.25">
      <c r="A48" s="11" t="s">
        <v>20</v>
      </c>
      <c r="B48" s="13">
        <f>SUM(B49:B50)</f>
        <v>23797</v>
      </c>
      <c r="C48" s="13">
        <f>SUM(C49:C50)</f>
        <v>69</v>
      </c>
      <c r="D48" s="13">
        <f t="shared" ref="D48:E48" si="67">SUM(D49:D50)</f>
        <v>138</v>
      </c>
      <c r="E48" s="13">
        <f t="shared" si="67"/>
        <v>12375</v>
      </c>
      <c r="F48" s="13">
        <f t="shared" ref="F48" si="68">SUM(F49:F50)</f>
        <v>10902</v>
      </c>
      <c r="G48" s="13">
        <f t="shared" ref="G48" si="69">SUM(G49:G50)</f>
        <v>41</v>
      </c>
      <c r="H48" s="13">
        <f t="shared" ref="H48" si="70">SUM(H49:H50)</f>
        <v>82</v>
      </c>
      <c r="I48" s="8">
        <f t="shared" ref="I48" si="71">SUM(I49:I50)</f>
        <v>520</v>
      </c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</row>
    <row r="49" spans="1:33" ht="21.75" customHeight="1" x14ac:dyDescent="0.25">
      <c r="A49" s="12" t="s">
        <v>13</v>
      </c>
      <c r="B49" s="13">
        <f>+E49+F49+I49</f>
        <v>13459</v>
      </c>
      <c r="C49" s="14">
        <v>46</v>
      </c>
      <c r="D49" s="14">
        <v>92</v>
      </c>
      <c r="E49" s="14">
        <v>7314</v>
      </c>
      <c r="F49" s="14">
        <v>5871</v>
      </c>
      <c r="G49" s="14">
        <v>16</v>
      </c>
      <c r="H49" s="14">
        <v>32</v>
      </c>
      <c r="I49" s="15">
        <v>274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</row>
    <row r="50" spans="1:33" ht="21" customHeight="1" x14ac:dyDescent="0.25">
      <c r="A50" s="12" t="s">
        <v>35</v>
      </c>
      <c r="B50" s="13">
        <f>+E50+F50+I50</f>
        <v>10338</v>
      </c>
      <c r="C50" s="14">
        <v>23</v>
      </c>
      <c r="D50" s="14">
        <v>46</v>
      </c>
      <c r="E50" s="14">
        <v>5061</v>
      </c>
      <c r="F50" s="14">
        <v>5031</v>
      </c>
      <c r="G50" s="14">
        <v>25</v>
      </c>
      <c r="H50" s="14">
        <v>50</v>
      </c>
      <c r="I50" s="15">
        <v>246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</row>
    <row r="51" spans="1:33" ht="21.95" customHeight="1" x14ac:dyDescent="0.25">
      <c r="A51" s="11" t="s">
        <v>36</v>
      </c>
      <c r="B51" s="13">
        <f>SUM(B52:B53)</f>
        <v>270690.44</v>
      </c>
      <c r="C51" s="13">
        <f t="shared" ref="C51" si="72">SUM(C52:C53)</f>
        <v>104</v>
      </c>
      <c r="D51" s="13">
        <f t="shared" ref="D51" si="73">SUM(D52:D53)</f>
        <v>1759</v>
      </c>
      <c r="E51" s="13">
        <f t="shared" ref="E51" si="74">SUM(E52:E53)</f>
        <v>51214</v>
      </c>
      <c r="F51" s="13">
        <f t="shared" ref="F51" si="75">SUM(F52:F53)</f>
        <v>198429.82</v>
      </c>
      <c r="G51" s="13">
        <f t="shared" ref="G51" si="76">SUM(G52:G53)</f>
        <v>134</v>
      </c>
      <c r="H51" s="13">
        <f t="shared" ref="H51" si="77">SUM(H52:H53)</f>
        <v>2706</v>
      </c>
      <c r="I51" s="8">
        <f t="shared" ref="I51" si="78">SUM(I52:I53)</f>
        <v>21046.62</v>
      </c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</row>
    <row r="52" spans="1:33" ht="21.95" customHeight="1" x14ac:dyDescent="0.25">
      <c r="A52" s="12" t="s">
        <v>13</v>
      </c>
      <c r="B52" s="13">
        <f t="shared" ref="B52:B82" si="79">+E52+F52+I52</f>
        <v>152254.44</v>
      </c>
      <c r="C52" s="14">
        <v>66</v>
      </c>
      <c r="D52" s="14">
        <v>816</v>
      </c>
      <c r="E52" s="14">
        <v>27860</v>
      </c>
      <c r="F52" s="14">
        <v>107702.82</v>
      </c>
      <c r="G52" s="14">
        <v>39</v>
      </c>
      <c r="H52" s="14">
        <v>1467</v>
      </c>
      <c r="I52" s="15">
        <v>16691.62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</row>
    <row r="53" spans="1:33" ht="21" customHeight="1" x14ac:dyDescent="0.25">
      <c r="A53" s="12" t="s">
        <v>35</v>
      </c>
      <c r="B53" s="13">
        <f>+E53+F53+I53</f>
        <v>118436</v>
      </c>
      <c r="C53" s="14">
        <v>38</v>
      </c>
      <c r="D53" s="14">
        <v>943</v>
      </c>
      <c r="E53" s="14">
        <v>23354</v>
      </c>
      <c r="F53" s="14">
        <v>90727</v>
      </c>
      <c r="G53" s="14">
        <v>95</v>
      </c>
      <c r="H53" s="14">
        <v>1239</v>
      </c>
      <c r="I53" s="15">
        <v>4355</v>
      </c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</row>
    <row r="54" spans="1:33" ht="21.95" customHeight="1" x14ac:dyDescent="0.25">
      <c r="A54" s="11" t="s">
        <v>21</v>
      </c>
      <c r="B54" s="13">
        <f>SUM(B55:B56)</f>
        <v>31144.23</v>
      </c>
      <c r="C54" s="13">
        <f t="shared" ref="C54" si="80">SUM(C55:C56)</f>
        <v>38</v>
      </c>
      <c r="D54" s="13">
        <f t="shared" ref="D54" si="81">SUM(D55:D56)</f>
        <v>106</v>
      </c>
      <c r="E54" s="13">
        <f t="shared" ref="E54" si="82">SUM(E55:E56)</f>
        <v>24710</v>
      </c>
      <c r="F54" s="13">
        <f t="shared" ref="F54" si="83">SUM(F55:F56)</f>
        <v>4286.7299999999996</v>
      </c>
      <c r="G54" s="13">
        <f t="shared" ref="G54" si="84">SUM(G55:G56)</f>
        <v>52</v>
      </c>
      <c r="H54" s="13">
        <f t="shared" ref="H54" si="85">SUM(H55:H56)</f>
        <v>79</v>
      </c>
      <c r="I54" s="8">
        <f t="shared" ref="I54" si="86">SUM(I55:I56)</f>
        <v>2147.5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</row>
    <row r="55" spans="1:33" ht="21.95" customHeight="1" x14ac:dyDescent="0.25">
      <c r="A55" s="12" t="s">
        <v>13</v>
      </c>
      <c r="B55" s="13">
        <f t="shared" si="79"/>
        <v>5547.23</v>
      </c>
      <c r="C55" s="14">
        <v>32</v>
      </c>
      <c r="D55" s="14">
        <v>36</v>
      </c>
      <c r="E55" s="14">
        <v>3487</v>
      </c>
      <c r="F55" s="14">
        <v>1358.73</v>
      </c>
      <c r="G55" s="14">
        <v>22</v>
      </c>
      <c r="H55" s="14">
        <v>33</v>
      </c>
      <c r="I55" s="15">
        <v>701.5</v>
      </c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</row>
    <row r="56" spans="1:33" ht="21" customHeight="1" x14ac:dyDescent="0.25">
      <c r="A56" s="12" t="s">
        <v>35</v>
      </c>
      <c r="B56" s="13">
        <f>+E56+F56+I56</f>
        <v>25597</v>
      </c>
      <c r="C56" s="14">
        <v>6</v>
      </c>
      <c r="D56" s="14">
        <v>70</v>
      </c>
      <c r="E56" s="14">
        <v>21223</v>
      </c>
      <c r="F56" s="14">
        <v>2928</v>
      </c>
      <c r="G56" s="14">
        <v>30</v>
      </c>
      <c r="H56" s="14">
        <v>46</v>
      </c>
      <c r="I56" s="15">
        <v>1446</v>
      </c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</row>
    <row r="57" spans="1:33" ht="21.95" customHeight="1" x14ac:dyDescent="0.25">
      <c r="A57" s="11" t="s">
        <v>22</v>
      </c>
      <c r="B57" s="13">
        <f>SUM(B58:B59)</f>
        <v>3251.8</v>
      </c>
      <c r="C57" s="13">
        <f t="shared" ref="C57" si="87">SUM(C58:C59)</f>
        <v>2</v>
      </c>
      <c r="D57" s="13">
        <f t="shared" ref="D57" si="88">SUM(D58:D59)</f>
        <v>7</v>
      </c>
      <c r="E57" s="13">
        <f t="shared" ref="E57" si="89">SUM(E58:E59)</f>
        <v>620</v>
      </c>
      <c r="F57" s="13">
        <f t="shared" ref="F57" si="90">SUM(F58:F59)</f>
        <v>1968</v>
      </c>
      <c r="G57" s="13">
        <f t="shared" ref="G57" si="91">SUM(G58:G59)</f>
        <v>4</v>
      </c>
      <c r="H57" s="13">
        <f t="shared" ref="H57" si="92">SUM(H58:H59)</f>
        <v>47</v>
      </c>
      <c r="I57" s="8">
        <f t="shared" ref="I57" si="93">SUM(I58:I59)</f>
        <v>663.8</v>
      </c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</row>
    <row r="58" spans="1:33" ht="21.95" customHeight="1" x14ac:dyDescent="0.25">
      <c r="A58" s="12" t="s">
        <v>13</v>
      </c>
      <c r="B58" s="13">
        <f t="shared" si="79"/>
        <v>1413.8</v>
      </c>
      <c r="C58" s="14">
        <v>1</v>
      </c>
      <c r="D58" s="14">
        <v>6</v>
      </c>
      <c r="E58" s="14">
        <v>220</v>
      </c>
      <c r="F58" s="14">
        <v>1076</v>
      </c>
      <c r="G58" s="14">
        <v>3</v>
      </c>
      <c r="H58" s="14">
        <v>17</v>
      </c>
      <c r="I58" s="15">
        <v>117.8</v>
      </c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</row>
    <row r="59" spans="1:33" ht="21" customHeight="1" x14ac:dyDescent="0.25">
      <c r="A59" s="12" t="s">
        <v>35</v>
      </c>
      <c r="B59" s="13">
        <f>+E59+F59+I59</f>
        <v>1838</v>
      </c>
      <c r="C59" s="14">
        <v>1</v>
      </c>
      <c r="D59" s="14">
        <v>1</v>
      </c>
      <c r="E59" s="14">
        <v>400</v>
      </c>
      <c r="F59" s="14">
        <v>892</v>
      </c>
      <c r="G59" s="14">
        <v>1</v>
      </c>
      <c r="H59" s="14">
        <v>30</v>
      </c>
      <c r="I59" s="15">
        <v>546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</row>
    <row r="60" spans="1:33" ht="21.95" customHeight="1" x14ac:dyDescent="0.25">
      <c r="A60" s="11" t="s">
        <v>15</v>
      </c>
      <c r="B60" s="13">
        <f>SUM(B61:B62)</f>
        <v>32047.15</v>
      </c>
      <c r="C60" s="13">
        <f t="shared" ref="C60" si="94">SUM(C61:C62)</f>
        <v>15</v>
      </c>
      <c r="D60" s="13">
        <f t="shared" ref="D60" si="95">SUM(D61:D62)</f>
        <v>128</v>
      </c>
      <c r="E60" s="13">
        <f t="shared" ref="E60" si="96">SUM(E61:E62)</f>
        <v>7760</v>
      </c>
      <c r="F60" s="13">
        <f t="shared" ref="F60" si="97">SUM(F61:F62)</f>
        <v>19523.150000000001</v>
      </c>
      <c r="G60" s="13">
        <f t="shared" ref="G60" si="98">SUM(G61:G62)</f>
        <v>13</v>
      </c>
      <c r="H60" s="13">
        <f t="shared" ref="H60" si="99">SUM(H61:H62)</f>
        <v>27</v>
      </c>
      <c r="I60" s="8">
        <f t="shared" ref="I60" si="100">SUM(I61:I62)</f>
        <v>4764</v>
      </c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</row>
    <row r="61" spans="1:33" ht="21.95" customHeight="1" x14ac:dyDescent="0.25">
      <c r="A61" s="12" t="s">
        <v>13</v>
      </c>
      <c r="B61" s="13">
        <f t="shared" si="79"/>
        <v>12864.15</v>
      </c>
      <c r="C61" s="14">
        <v>10</v>
      </c>
      <c r="D61" s="14">
        <v>20</v>
      </c>
      <c r="E61" s="14">
        <v>6273</v>
      </c>
      <c r="F61" s="14">
        <v>4696.1499999999996</v>
      </c>
      <c r="G61" s="14">
        <v>6</v>
      </c>
      <c r="H61" s="14">
        <v>14</v>
      </c>
      <c r="I61" s="15">
        <v>1895</v>
      </c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</row>
    <row r="62" spans="1:33" ht="21.95" customHeight="1" x14ac:dyDescent="0.25">
      <c r="A62" s="12" t="s">
        <v>35</v>
      </c>
      <c r="B62" s="13">
        <f>+E62+F62+I62</f>
        <v>19183</v>
      </c>
      <c r="C62" s="14">
        <v>5</v>
      </c>
      <c r="D62" s="14">
        <v>108</v>
      </c>
      <c r="E62" s="14">
        <v>1487</v>
      </c>
      <c r="F62" s="14">
        <v>14827</v>
      </c>
      <c r="G62" s="14">
        <v>7</v>
      </c>
      <c r="H62" s="14">
        <v>13</v>
      </c>
      <c r="I62" s="15">
        <v>2869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</row>
    <row r="63" spans="1:33" ht="21.95" customHeight="1" x14ac:dyDescent="0.25">
      <c r="A63" s="11" t="s">
        <v>23</v>
      </c>
      <c r="B63" s="13">
        <f>SUM(B64:B65)</f>
        <v>825</v>
      </c>
      <c r="C63" s="13">
        <f t="shared" ref="C63" si="101">SUM(C64:C65)</f>
        <v>1</v>
      </c>
      <c r="D63" s="13">
        <f t="shared" ref="D63" si="102">SUM(D64:D65)</f>
        <v>1</v>
      </c>
      <c r="E63" s="13">
        <f t="shared" ref="E63" si="103">SUM(E64:E65)</f>
        <v>225</v>
      </c>
      <c r="F63" s="13">
        <f t="shared" ref="F63" si="104">SUM(F64:F65)</f>
        <v>600</v>
      </c>
      <c r="G63" s="13">
        <f t="shared" ref="G63" si="105">SUM(G64:G65)</f>
        <v>0</v>
      </c>
      <c r="H63" s="13">
        <f t="shared" ref="H63" si="106">SUM(H64:H65)</f>
        <v>0</v>
      </c>
      <c r="I63" s="8">
        <f t="shared" ref="I63" si="107">SUM(I64:I65)</f>
        <v>0</v>
      </c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</row>
    <row r="64" spans="1:33" ht="21.95" customHeight="1" x14ac:dyDescent="0.25">
      <c r="A64" s="12" t="s">
        <v>13</v>
      </c>
      <c r="B64" s="13">
        <f t="shared" si="79"/>
        <v>225</v>
      </c>
      <c r="C64" s="14">
        <v>1</v>
      </c>
      <c r="D64" s="14">
        <v>1</v>
      </c>
      <c r="E64" s="14">
        <v>225</v>
      </c>
      <c r="F64" s="14">
        <v>0</v>
      </c>
      <c r="G64" s="14">
        <v>0</v>
      </c>
      <c r="H64" s="14">
        <v>0</v>
      </c>
      <c r="I64" s="15">
        <v>0</v>
      </c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</row>
    <row r="65" spans="1:29" ht="21" customHeight="1" x14ac:dyDescent="0.25">
      <c r="A65" s="12" t="s">
        <v>35</v>
      </c>
      <c r="B65" s="13">
        <f>+E65+F65+I65</f>
        <v>600</v>
      </c>
      <c r="C65" s="14">
        <v>0</v>
      </c>
      <c r="D65" s="14">
        <v>0</v>
      </c>
      <c r="E65" s="14">
        <v>0</v>
      </c>
      <c r="F65" s="14">
        <v>600</v>
      </c>
      <c r="G65" s="14">
        <v>0</v>
      </c>
      <c r="H65" s="14">
        <v>0</v>
      </c>
      <c r="I65" s="15">
        <v>0</v>
      </c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</row>
    <row r="66" spans="1:29" ht="21.95" customHeight="1" x14ac:dyDescent="0.25">
      <c r="A66" s="11" t="s">
        <v>16</v>
      </c>
      <c r="B66" s="13">
        <f>SUM(B67:B68)</f>
        <v>15800</v>
      </c>
      <c r="C66" s="13">
        <f t="shared" ref="C66" si="108">SUM(C67:C68)</f>
        <v>9</v>
      </c>
      <c r="D66" s="13">
        <f t="shared" ref="D66" si="109">SUM(D67:D68)</f>
        <v>14</v>
      </c>
      <c r="E66" s="13">
        <f t="shared" ref="E66" si="110">SUM(E67:E68)</f>
        <v>2859</v>
      </c>
      <c r="F66" s="13">
        <f t="shared" ref="F66" si="111">SUM(F67:F68)</f>
        <v>9236</v>
      </c>
      <c r="G66" s="13">
        <f t="shared" ref="G66" si="112">SUM(G67:G68)</f>
        <v>3</v>
      </c>
      <c r="H66" s="13">
        <f t="shared" ref="H66" si="113">SUM(H67:H68)</f>
        <v>12</v>
      </c>
      <c r="I66" s="8">
        <f t="shared" ref="I66" si="114">SUM(I67:I68)</f>
        <v>3705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</row>
    <row r="67" spans="1:29" ht="21.95" customHeight="1" x14ac:dyDescent="0.25">
      <c r="A67" s="12" t="s">
        <v>13</v>
      </c>
      <c r="B67" s="13">
        <f t="shared" si="79"/>
        <v>12561</v>
      </c>
      <c r="C67" s="14">
        <v>8</v>
      </c>
      <c r="D67" s="14">
        <v>13</v>
      </c>
      <c r="E67" s="14">
        <v>2813</v>
      </c>
      <c r="F67" s="14">
        <v>6117</v>
      </c>
      <c r="G67" s="14">
        <v>2</v>
      </c>
      <c r="H67" s="14">
        <v>9</v>
      </c>
      <c r="I67" s="15">
        <v>3631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</row>
    <row r="68" spans="1:29" ht="21" customHeight="1" x14ac:dyDescent="0.25">
      <c r="A68" s="12" t="s">
        <v>35</v>
      </c>
      <c r="B68" s="13">
        <f>+E68+F68+I68</f>
        <v>3239</v>
      </c>
      <c r="C68" s="14">
        <v>1</v>
      </c>
      <c r="D68" s="14">
        <v>1</v>
      </c>
      <c r="E68" s="14">
        <v>46</v>
      </c>
      <c r="F68" s="14">
        <v>3119</v>
      </c>
      <c r="G68" s="14">
        <v>1</v>
      </c>
      <c r="H68" s="14">
        <v>3</v>
      </c>
      <c r="I68" s="15">
        <v>74</v>
      </c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</row>
    <row r="69" spans="1:29" ht="21.95" customHeight="1" x14ac:dyDescent="0.25">
      <c r="A69" s="11" t="s">
        <v>24</v>
      </c>
      <c r="B69" s="13">
        <f>SUM(B70:B71)</f>
        <v>2461</v>
      </c>
      <c r="C69" s="13">
        <f t="shared" ref="C69" si="115">SUM(C70:C71)</f>
        <v>0</v>
      </c>
      <c r="D69" s="13">
        <f t="shared" ref="D69" si="116">SUM(D70:D71)</f>
        <v>0</v>
      </c>
      <c r="E69" s="13">
        <f t="shared" ref="E69" si="117">SUM(E70:E71)</f>
        <v>0</v>
      </c>
      <c r="F69" s="13">
        <f t="shared" ref="F69" si="118">SUM(F70:F71)</f>
        <v>2075</v>
      </c>
      <c r="G69" s="13">
        <f t="shared" ref="G69" si="119">SUM(G70:G71)</f>
        <v>5</v>
      </c>
      <c r="H69" s="13">
        <f t="shared" ref="H69" si="120">SUM(H70:H71)</f>
        <v>117</v>
      </c>
      <c r="I69" s="8">
        <f t="shared" ref="I69" si="121">SUM(I70:I71)</f>
        <v>386</v>
      </c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</row>
    <row r="70" spans="1:29" ht="21.95" customHeight="1" x14ac:dyDescent="0.25">
      <c r="A70" s="12" t="s">
        <v>13</v>
      </c>
      <c r="B70" s="13">
        <f t="shared" si="79"/>
        <v>1329</v>
      </c>
      <c r="C70" s="14">
        <v>0</v>
      </c>
      <c r="D70" s="14">
        <v>0</v>
      </c>
      <c r="E70" s="14">
        <v>0</v>
      </c>
      <c r="F70" s="14">
        <v>1292</v>
      </c>
      <c r="G70" s="14">
        <v>3</v>
      </c>
      <c r="H70" s="14">
        <v>6</v>
      </c>
      <c r="I70" s="15">
        <v>37</v>
      </c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29" ht="21" customHeight="1" x14ac:dyDescent="0.25">
      <c r="A71" s="12" t="s">
        <v>35</v>
      </c>
      <c r="B71" s="13">
        <f>+E71+F71+I71</f>
        <v>1132</v>
      </c>
      <c r="C71" s="14">
        <v>0</v>
      </c>
      <c r="D71" s="14">
        <v>0</v>
      </c>
      <c r="E71" s="14">
        <v>0</v>
      </c>
      <c r="F71" s="14">
        <v>783</v>
      </c>
      <c r="G71" s="14">
        <v>2</v>
      </c>
      <c r="H71" s="14">
        <v>111</v>
      </c>
      <c r="I71" s="15">
        <v>349</v>
      </c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</row>
    <row r="72" spans="1:29" ht="21.95" customHeight="1" x14ac:dyDescent="0.25">
      <c r="A72" s="11" t="s">
        <v>25</v>
      </c>
      <c r="B72" s="13">
        <f>SUM(B73:B74)</f>
        <v>22902.91</v>
      </c>
      <c r="C72" s="13">
        <f t="shared" ref="C72" si="122">SUM(C73:C74)</f>
        <v>0</v>
      </c>
      <c r="D72" s="13">
        <f t="shared" ref="D72" si="123">SUM(D73:D74)</f>
        <v>0</v>
      </c>
      <c r="E72" s="13">
        <f t="shared" ref="E72" si="124">SUM(E73:E74)</f>
        <v>0</v>
      </c>
      <c r="F72" s="13">
        <f t="shared" ref="F72" si="125">SUM(F73:F74)</f>
        <v>22816.91</v>
      </c>
      <c r="G72" s="13">
        <f t="shared" ref="G72" si="126">SUM(G73:G74)</f>
        <v>2</v>
      </c>
      <c r="H72" s="13">
        <f t="shared" ref="H72" si="127">SUM(H73:H74)</f>
        <v>6</v>
      </c>
      <c r="I72" s="8">
        <f t="shared" ref="I72" si="128">SUM(I73:I74)</f>
        <v>86</v>
      </c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</row>
    <row r="73" spans="1:29" ht="21.95" customHeight="1" x14ac:dyDescent="0.25">
      <c r="A73" s="12" t="s">
        <v>13</v>
      </c>
      <c r="B73" s="13">
        <f t="shared" si="79"/>
        <v>5899.91</v>
      </c>
      <c r="C73" s="14">
        <v>0</v>
      </c>
      <c r="D73" s="14">
        <v>0</v>
      </c>
      <c r="E73" s="14">
        <v>0</v>
      </c>
      <c r="F73" s="14">
        <v>5838.91</v>
      </c>
      <c r="G73" s="14">
        <v>1</v>
      </c>
      <c r="H73" s="14">
        <v>5</v>
      </c>
      <c r="I73" s="15">
        <v>61</v>
      </c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ht="21" customHeight="1" x14ac:dyDescent="0.25">
      <c r="A74" s="12" t="s">
        <v>35</v>
      </c>
      <c r="B74" s="13">
        <f>+E74+F74+I74</f>
        <v>17003</v>
      </c>
      <c r="C74" s="14">
        <v>0</v>
      </c>
      <c r="D74" s="14">
        <v>0</v>
      </c>
      <c r="E74" s="14">
        <v>0</v>
      </c>
      <c r="F74" s="14">
        <v>16978</v>
      </c>
      <c r="G74" s="14">
        <v>1</v>
      </c>
      <c r="H74" s="14">
        <v>1</v>
      </c>
      <c r="I74" s="15">
        <v>25</v>
      </c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</row>
    <row r="75" spans="1:29" ht="21.95" customHeight="1" x14ac:dyDescent="0.25">
      <c r="A75" s="11" t="s">
        <v>17</v>
      </c>
      <c r="B75" s="13">
        <f>SUM(B76:B77)</f>
        <v>14013.64</v>
      </c>
      <c r="C75" s="13">
        <f t="shared" ref="C75" si="129">SUM(C76:C77)</f>
        <v>10</v>
      </c>
      <c r="D75" s="13">
        <f t="shared" ref="D75" si="130">SUM(D76:D77)</f>
        <v>11</v>
      </c>
      <c r="E75" s="13">
        <f t="shared" ref="E75" si="131">SUM(E76:E77)</f>
        <v>604</v>
      </c>
      <c r="F75" s="13">
        <f t="shared" ref="F75" si="132">SUM(F76:F77)</f>
        <v>13037.5</v>
      </c>
      <c r="G75" s="13">
        <f t="shared" ref="G75" si="133">SUM(G76:G77)</f>
        <v>16</v>
      </c>
      <c r="H75" s="13">
        <f t="shared" ref="H75" si="134">SUM(H76:H77)</f>
        <v>16</v>
      </c>
      <c r="I75" s="8">
        <f t="shared" ref="I75" si="135">SUM(I76:I77)</f>
        <v>372.14</v>
      </c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</row>
    <row r="76" spans="1:29" ht="21.95" customHeight="1" x14ac:dyDescent="0.25">
      <c r="A76" s="12" t="s">
        <v>13</v>
      </c>
      <c r="B76" s="13">
        <f t="shared" si="79"/>
        <v>4164.6400000000003</v>
      </c>
      <c r="C76" s="14">
        <v>6</v>
      </c>
      <c r="D76" s="14">
        <v>7</v>
      </c>
      <c r="E76" s="14">
        <v>381</v>
      </c>
      <c r="F76" s="14">
        <v>3613.5</v>
      </c>
      <c r="G76" s="14">
        <v>8</v>
      </c>
      <c r="H76" s="14">
        <v>8</v>
      </c>
      <c r="I76" s="15">
        <v>170.14</v>
      </c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</row>
    <row r="77" spans="1:29" ht="21" customHeight="1" x14ac:dyDescent="0.25">
      <c r="A77" s="12" t="s">
        <v>35</v>
      </c>
      <c r="B77" s="13">
        <f>+E77+F77+I77</f>
        <v>9849</v>
      </c>
      <c r="C77" s="14">
        <v>4</v>
      </c>
      <c r="D77" s="14">
        <v>4</v>
      </c>
      <c r="E77" s="14">
        <v>223</v>
      </c>
      <c r="F77" s="14">
        <v>9424</v>
      </c>
      <c r="G77" s="14">
        <v>8</v>
      </c>
      <c r="H77" s="14">
        <v>8</v>
      </c>
      <c r="I77" s="15">
        <v>202</v>
      </c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</row>
    <row r="78" spans="1:29" ht="21.95" customHeight="1" x14ac:dyDescent="0.25">
      <c r="A78" s="11" t="s">
        <v>18</v>
      </c>
      <c r="B78" s="13">
        <f>SUM(B79:B80)</f>
        <v>14579.939999999999</v>
      </c>
      <c r="C78" s="13">
        <f t="shared" ref="C78" si="136">SUM(C79:C80)</f>
        <v>0</v>
      </c>
      <c r="D78" s="13">
        <f t="shared" ref="D78" si="137">SUM(D79:D80)</f>
        <v>0</v>
      </c>
      <c r="E78" s="13">
        <f t="shared" ref="E78" si="138">SUM(E79:E80)</f>
        <v>0</v>
      </c>
      <c r="F78" s="13">
        <f t="shared" ref="F78" si="139">SUM(F79:F80)</f>
        <v>13304.939999999999</v>
      </c>
      <c r="G78" s="13">
        <f t="shared" ref="G78" si="140">SUM(G79:G80)</f>
        <v>2</v>
      </c>
      <c r="H78" s="13">
        <f t="shared" ref="H78" si="141">SUM(H79:H80)</f>
        <v>14</v>
      </c>
      <c r="I78" s="8">
        <f t="shared" ref="I78" si="142">SUM(I79:I80)</f>
        <v>1275</v>
      </c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</row>
    <row r="79" spans="1:29" ht="21.95" customHeight="1" x14ac:dyDescent="0.25">
      <c r="A79" s="12" t="s">
        <v>13</v>
      </c>
      <c r="B79" s="13">
        <f t="shared" si="79"/>
        <v>7782.94</v>
      </c>
      <c r="C79" s="14">
        <v>0</v>
      </c>
      <c r="D79" s="14">
        <v>0</v>
      </c>
      <c r="E79" s="14">
        <v>0</v>
      </c>
      <c r="F79" s="14">
        <v>6507.94</v>
      </c>
      <c r="G79" s="14">
        <v>2</v>
      </c>
      <c r="H79" s="14">
        <v>14</v>
      </c>
      <c r="I79" s="15">
        <v>1275</v>
      </c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</row>
    <row r="80" spans="1:29" ht="21.95" customHeight="1" x14ac:dyDescent="0.25">
      <c r="A80" s="12" t="s">
        <v>35</v>
      </c>
      <c r="B80" s="13">
        <f>+E80+F80+I80</f>
        <v>6797</v>
      </c>
      <c r="C80" s="14">
        <v>0</v>
      </c>
      <c r="D80" s="14">
        <v>0</v>
      </c>
      <c r="E80" s="14">
        <v>0</v>
      </c>
      <c r="F80" s="14">
        <v>6797</v>
      </c>
      <c r="G80" s="14">
        <v>0</v>
      </c>
      <c r="H80" s="14">
        <v>0</v>
      </c>
      <c r="I80" s="15">
        <v>0</v>
      </c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</row>
    <row r="81" spans="1:29" ht="21.95" customHeight="1" x14ac:dyDescent="0.25">
      <c r="A81" s="11" t="s">
        <v>37</v>
      </c>
      <c r="B81" s="13">
        <f>SUM(B82:B83)</f>
        <v>42689</v>
      </c>
      <c r="C81" s="13">
        <f t="shared" ref="C81" si="143">SUM(C82:C83)</f>
        <v>11</v>
      </c>
      <c r="D81" s="13">
        <f t="shared" ref="D81" si="144">SUM(D82:D83)</f>
        <v>18</v>
      </c>
      <c r="E81" s="13">
        <f t="shared" ref="E81" si="145">SUM(E82:E83)</f>
        <v>12771</v>
      </c>
      <c r="F81" s="13">
        <f t="shared" ref="F81" si="146">SUM(F82:F83)</f>
        <v>28678</v>
      </c>
      <c r="G81" s="13">
        <f t="shared" ref="G81" si="147">SUM(G82:G83)</f>
        <v>14</v>
      </c>
      <c r="H81" s="13">
        <f t="shared" ref="H81" si="148">SUM(H82:H83)</f>
        <v>19</v>
      </c>
      <c r="I81" s="8">
        <f t="shared" ref="I81" si="149">SUM(I82:I83)</f>
        <v>1240</v>
      </c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</row>
    <row r="82" spans="1:29" ht="21.95" customHeight="1" x14ac:dyDescent="0.25">
      <c r="A82" s="12" t="s">
        <v>13</v>
      </c>
      <c r="B82" s="13">
        <f t="shared" si="79"/>
        <v>15466</v>
      </c>
      <c r="C82" s="14">
        <v>11</v>
      </c>
      <c r="D82" s="14">
        <v>18</v>
      </c>
      <c r="E82" s="14">
        <v>12771</v>
      </c>
      <c r="F82" s="14">
        <v>1753</v>
      </c>
      <c r="G82" s="14">
        <v>9</v>
      </c>
      <c r="H82" s="14">
        <v>9</v>
      </c>
      <c r="I82" s="15">
        <v>942</v>
      </c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</row>
    <row r="83" spans="1:29" ht="21.95" customHeight="1" x14ac:dyDescent="0.25">
      <c r="A83" s="12" t="s">
        <v>35</v>
      </c>
      <c r="B83" s="13">
        <f>+E83+F83+I83</f>
        <v>27223</v>
      </c>
      <c r="C83" s="14">
        <v>0</v>
      </c>
      <c r="D83" s="14">
        <v>0</v>
      </c>
      <c r="E83" s="14">
        <v>0</v>
      </c>
      <c r="F83" s="14">
        <v>26925</v>
      </c>
      <c r="G83" s="14">
        <v>5</v>
      </c>
      <c r="H83" s="14">
        <v>10</v>
      </c>
      <c r="I83" s="15">
        <v>298</v>
      </c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</row>
    <row r="84" spans="1:29" ht="21.95" customHeight="1" x14ac:dyDescent="0.25">
      <c r="A84" s="10" t="s">
        <v>41</v>
      </c>
      <c r="B84" s="13">
        <f t="shared" ref="B84:I84" si="150">B85+B89+B92+B95+B107+B110+B101+B104+B98</f>
        <v>21082.409999999996</v>
      </c>
      <c r="C84" s="13">
        <f t="shared" si="150"/>
        <v>35</v>
      </c>
      <c r="D84" s="13">
        <f t="shared" si="150"/>
        <v>75</v>
      </c>
      <c r="E84" s="13">
        <f t="shared" si="150"/>
        <v>2543</v>
      </c>
      <c r="F84" s="13">
        <f t="shared" si="150"/>
        <v>12388.61</v>
      </c>
      <c r="G84" s="13">
        <f t="shared" si="150"/>
        <v>166</v>
      </c>
      <c r="H84" s="13">
        <f t="shared" si="150"/>
        <v>282</v>
      </c>
      <c r="I84" s="8">
        <f t="shared" si="150"/>
        <v>6150.8</v>
      </c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</row>
    <row r="85" spans="1:29" ht="21.95" customHeight="1" x14ac:dyDescent="0.25">
      <c r="A85" s="11" t="s">
        <v>12</v>
      </c>
      <c r="B85" s="13">
        <f>SUM(B86:B87)</f>
        <v>5457.05</v>
      </c>
      <c r="C85" s="13">
        <f t="shared" ref="C85" si="151">SUM(C86:C87)</f>
        <v>23</v>
      </c>
      <c r="D85" s="13">
        <f t="shared" ref="D85" si="152">SUM(D86:D87)</f>
        <v>23</v>
      </c>
      <c r="E85" s="13">
        <f t="shared" ref="E85" si="153">SUM(E86:E87)</f>
        <v>1174</v>
      </c>
      <c r="F85" s="13">
        <f t="shared" ref="F85" si="154">SUM(F86:F87)</f>
        <v>1551.05</v>
      </c>
      <c r="G85" s="13">
        <f t="shared" ref="G85" si="155">SUM(G86:G87)</f>
        <v>117</v>
      </c>
      <c r="H85" s="13">
        <f t="shared" ref="H85" si="156">SUM(H86:H87)</f>
        <v>117</v>
      </c>
      <c r="I85" s="8">
        <f t="shared" ref="I85" si="157">SUM(I86:I87)</f>
        <v>2732</v>
      </c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</row>
    <row r="86" spans="1:29" ht="21.95" customHeight="1" x14ac:dyDescent="0.25">
      <c r="A86" s="12" t="s">
        <v>13</v>
      </c>
      <c r="B86" s="13">
        <f t="shared" ref="B86:B90" si="158">+E86+F86+I86</f>
        <v>3019.05</v>
      </c>
      <c r="C86" s="14">
        <v>13</v>
      </c>
      <c r="D86" s="14">
        <v>13</v>
      </c>
      <c r="E86" s="15">
        <v>790</v>
      </c>
      <c r="F86" s="14">
        <v>538.04999999999995</v>
      </c>
      <c r="G86" s="14">
        <v>78</v>
      </c>
      <c r="H86" s="14">
        <v>78</v>
      </c>
      <c r="I86" s="15">
        <v>1691</v>
      </c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</row>
    <row r="87" spans="1:29" ht="21.95" customHeight="1" x14ac:dyDescent="0.25">
      <c r="A87" s="12" t="s">
        <v>35</v>
      </c>
      <c r="B87" s="13">
        <f>+E87+F87+I87</f>
        <v>2438</v>
      </c>
      <c r="C87" s="32">
        <v>10</v>
      </c>
      <c r="D87" s="32">
        <v>10</v>
      </c>
      <c r="E87" s="33">
        <v>384</v>
      </c>
      <c r="F87" s="14">
        <v>1013</v>
      </c>
      <c r="G87" s="14">
        <v>39</v>
      </c>
      <c r="H87" s="14">
        <v>39</v>
      </c>
      <c r="I87" s="15">
        <v>1041</v>
      </c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</row>
    <row r="88" spans="1:29" ht="21.95" customHeight="1" x14ac:dyDescent="0.25">
      <c r="A88" s="10" t="s">
        <v>48</v>
      </c>
      <c r="B88" s="13"/>
      <c r="C88" s="14"/>
      <c r="D88" s="14"/>
      <c r="E88" s="15"/>
      <c r="F88" s="14"/>
      <c r="G88" s="14"/>
      <c r="H88" s="14"/>
      <c r="I88" s="15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</row>
    <row r="89" spans="1:29" ht="21.95" customHeight="1" x14ac:dyDescent="0.25">
      <c r="A89" s="11" t="s">
        <v>20</v>
      </c>
      <c r="B89" s="13">
        <f>SUM(B90:B91)</f>
        <v>1201</v>
      </c>
      <c r="C89" s="13">
        <f t="shared" ref="C89" si="159">SUM(C90:C91)</f>
        <v>4</v>
      </c>
      <c r="D89" s="13">
        <f t="shared" ref="D89" si="160">SUM(D90:D91)</f>
        <v>12</v>
      </c>
      <c r="E89" s="13">
        <f t="shared" ref="E89" si="161">SUM(E90:E91)</f>
        <v>435</v>
      </c>
      <c r="F89" s="13">
        <f t="shared" ref="F89" si="162">SUM(F90:F91)</f>
        <v>207</v>
      </c>
      <c r="G89" s="13">
        <f t="shared" ref="G89" si="163">SUM(G90:G91)</f>
        <v>12</v>
      </c>
      <c r="H89" s="13">
        <f t="shared" ref="H89" si="164">SUM(H90:H91)</f>
        <v>24</v>
      </c>
      <c r="I89" s="8">
        <f t="shared" ref="I89" si="165">SUM(I90:I91)</f>
        <v>559</v>
      </c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</row>
    <row r="90" spans="1:29" ht="21.95" customHeight="1" x14ac:dyDescent="0.25">
      <c r="A90" s="12" t="s">
        <v>13</v>
      </c>
      <c r="B90" s="13">
        <f t="shared" si="158"/>
        <v>672</v>
      </c>
      <c r="C90" s="14">
        <v>4</v>
      </c>
      <c r="D90" s="14">
        <v>12</v>
      </c>
      <c r="E90" s="14">
        <v>435</v>
      </c>
      <c r="F90" s="14">
        <v>20</v>
      </c>
      <c r="G90" s="14">
        <v>7</v>
      </c>
      <c r="H90" s="14">
        <v>14</v>
      </c>
      <c r="I90" s="15">
        <v>217</v>
      </c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</row>
    <row r="91" spans="1:29" ht="21.95" customHeight="1" x14ac:dyDescent="0.25">
      <c r="A91" s="12" t="s">
        <v>35</v>
      </c>
      <c r="B91" s="13">
        <f>+E91+F91+I91</f>
        <v>529</v>
      </c>
      <c r="C91" s="32">
        <v>0</v>
      </c>
      <c r="D91" s="32">
        <v>0</v>
      </c>
      <c r="E91" s="32">
        <v>0</v>
      </c>
      <c r="F91" s="14">
        <v>187</v>
      </c>
      <c r="G91" s="14">
        <v>5</v>
      </c>
      <c r="H91" s="14">
        <v>10</v>
      </c>
      <c r="I91" s="15">
        <v>342</v>
      </c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</row>
    <row r="92" spans="1:29" ht="24" customHeight="1" x14ac:dyDescent="0.25">
      <c r="A92" s="11" t="s">
        <v>36</v>
      </c>
      <c r="B92" s="13">
        <f>SUM(B93:B94)</f>
        <v>1690</v>
      </c>
      <c r="C92" s="13">
        <f t="shared" ref="C92" si="166">SUM(C93:C94)</f>
        <v>2</v>
      </c>
      <c r="D92" s="13">
        <f t="shared" ref="D92" si="167">SUM(D93:D94)</f>
        <v>21</v>
      </c>
      <c r="E92" s="13">
        <f t="shared" ref="E92" si="168">SUM(E93:E94)</f>
        <v>383</v>
      </c>
      <c r="F92" s="13">
        <f t="shared" ref="F92" si="169">SUM(F93:F94)</f>
        <v>473</v>
      </c>
      <c r="G92" s="13">
        <f t="shared" ref="G92" si="170">SUM(G93:G94)</f>
        <v>10</v>
      </c>
      <c r="H92" s="13">
        <f t="shared" ref="H92" si="171">SUM(H93:H94)</f>
        <v>104</v>
      </c>
      <c r="I92" s="8">
        <f t="shared" ref="I92" si="172">SUM(I93:I94)</f>
        <v>834</v>
      </c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</row>
    <row r="93" spans="1:29" ht="23.1" customHeight="1" x14ac:dyDescent="0.25">
      <c r="A93" s="12" t="s">
        <v>13</v>
      </c>
      <c r="B93" s="13">
        <f>+E93+F93+I93</f>
        <v>554</v>
      </c>
      <c r="C93" s="14">
        <v>1</v>
      </c>
      <c r="D93" s="14">
        <v>6</v>
      </c>
      <c r="E93" s="14">
        <v>179</v>
      </c>
      <c r="F93" s="14">
        <v>330</v>
      </c>
      <c r="G93" s="14">
        <v>1</v>
      </c>
      <c r="H93" s="14">
        <v>8</v>
      </c>
      <c r="I93" s="15">
        <v>45</v>
      </c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</row>
    <row r="94" spans="1:29" ht="23.1" customHeight="1" x14ac:dyDescent="0.25">
      <c r="A94" s="12" t="s">
        <v>35</v>
      </c>
      <c r="B94" s="13">
        <f>+E94+F94+I94</f>
        <v>1136</v>
      </c>
      <c r="C94" s="14">
        <v>1</v>
      </c>
      <c r="D94" s="14">
        <v>15</v>
      </c>
      <c r="E94" s="14">
        <v>204</v>
      </c>
      <c r="F94" s="14">
        <v>143</v>
      </c>
      <c r="G94" s="14">
        <v>9</v>
      </c>
      <c r="H94" s="14">
        <v>96</v>
      </c>
      <c r="I94" s="15">
        <v>789</v>
      </c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</row>
    <row r="95" spans="1:29" ht="24" customHeight="1" x14ac:dyDescent="0.25">
      <c r="A95" s="11" t="s">
        <v>14</v>
      </c>
      <c r="B95" s="13">
        <f>SUM(B96:B97)</f>
        <v>3915.12</v>
      </c>
      <c r="C95" s="13">
        <f t="shared" ref="C95" si="173">SUM(C96:C97)</f>
        <v>4</v>
      </c>
      <c r="D95" s="13">
        <f t="shared" ref="D95" si="174">SUM(D96:D97)</f>
        <v>13</v>
      </c>
      <c r="E95" s="13">
        <f t="shared" ref="E95" si="175">SUM(E96:E97)</f>
        <v>162</v>
      </c>
      <c r="F95" s="13">
        <f t="shared" ref="F95" si="176">SUM(F96:F97)</f>
        <v>3571.12</v>
      </c>
      <c r="G95" s="13">
        <f t="shared" ref="G95" si="177">SUM(G96:G97)</f>
        <v>17</v>
      </c>
      <c r="H95" s="13">
        <f t="shared" ref="H95" si="178">SUM(H96:H97)</f>
        <v>18</v>
      </c>
      <c r="I95" s="8">
        <f t="shared" ref="I95" si="179">SUM(I96:I97)</f>
        <v>182</v>
      </c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</row>
    <row r="96" spans="1:29" ht="21.95" customHeight="1" x14ac:dyDescent="0.25">
      <c r="A96" s="12" t="s">
        <v>13</v>
      </c>
      <c r="B96" s="13">
        <f>+E96+F96+I96</f>
        <v>975.12</v>
      </c>
      <c r="C96" s="14">
        <v>4</v>
      </c>
      <c r="D96" s="14">
        <v>13</v>
      </c>
      <c r="E96" s="14">
        <v>162</v>
      </c>
      <c r="F96" s="14">
        <v>744.12</v>
      </c>
      <c r="G96" s="14">
        <v>8</v>
      </c>
      <c r="H96" s="14">
        <v>9</v>
      </c>
      <c r="I96" s="15">
        <v>69</v>
      </c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</row>
    <row r="97" spans="1:29" ht="21.95" customHeight="1" x14ac:dyDescent="0.25">
      <c r="A97" s="12" t="s">
        <v>35</v>
      </c>
      <c r="B97" s="13">
        <f>+E97+F97+I97</f>
        <v>2940</v>
      </c>
      <c r="C97" s="14">
        <v>0</v>
      </c>
      <c r="D97" s="14">
        <v>0</v>
      </c>
      <c r="E97" s="14">
        <v>0</v>
      </c>
      <c r="F97" s="14">
        <v>2827</v>
      </c>
      <c r="G97" s="14">
        <v>9</v>
      </c>
      <c r="H97" s="14">
        <v>9</v>
      </c>
      <c r="I97" s="15">
        <v>113</v>
      </c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</row>
    <row r="98" spans="1:29" ht="24" customHeight="1" x14ac:dyDescent="0.25">
      <c r="A98" s="11" t="s">
        <v>22</v>
      </c>
      <c r="B98" s="13">
        <f>SUM(B99:B100)</f>
        <v>360</v>
      </c>
      <c r="C98" s="13">
        <f t="shared" ref="C98:I98" si="180">SUM(C99:C100)</f>
        <v>1</v>
      </c>
      <c r="D98" s="13">
        <f t="shared" si="180"/>
        <v>5</v>
      </c>
      <c r="E98" s="13">
        <f t="shared" si="180"/>
        <v>285</v>
      </c>
      <c r="F98" s="13">
        <f t="shared" si="180"/>
        <v>75</v>
      </c>
      <c r="G98" s="13">
        <f t="shared" si="180"/>
        <v>0</v>
      </c>
      <c r="H98" s="13">
        <f t="shared" si="180"/>
        <v>0</v>
      </c>
      <c r="I98" s="8">
        <f t="shared" si="180"/>
        <v>0</v>
      </c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</row>
    <row r="99" spans="1:29" ht="21.95" customHeight="1" x14ac:dyDescent="0.25">
      <c r="A99" s="12" t="s">
        <v>13</v>
      </c>
      <c r="B99" s="13">
        <f>+E99+F99+I99</f>
        <v>75</v>
      </c>
      <c r="C99" s="14">
        <v>0</v>
      </c>
      <c r="D99" s="14">
        <v>0</v>
      </c>
      <c r="E99" s="14">
        <v>0</v>
      </c>
      <c r="F99" s="14">
        <v>75</v>
      </c>
      <c r="G99" s="14">
        <v>0</v>
      </c>
      <c r="H99" s="14">
        <v>0</v>
      </c>
      <c r="I99" s="15">
        <v>0</v>
      </c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</row>
    <row r="100" spans="1:29" ht="21.95" customHeight="1" x14ac:dyDescent="0.25">
      <c r="A100" s="12" t="s">
        <v>35</v>
      </c>
      <c r="B100" s="13">
        <f>+E100+F100+I100</f>
        <v>285</v>
      </c>
      <c r="C100" s="14">
        <v>1</v>
      </c>
      <c r="D100" s="14">
        <v>5</v>
      </c>
      <c r="E100" s="14">
        <v>285</v>
      </c>
      <c r="F100" s="14">
        <v>0</v>
      </c>
      <c r="G100" s="14">
        <v>0</v>
      </c>
      <c r="H100" s="14">
        <v>0</v>
      </c>
      <c r="I100" s="15">
        <v>0</v>
      </c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</row>
    <row r="101" spans="1:29" ht="24" customHeight="1" x14ac:dyDescent="0.25">
      <c r="A101" s="11" t="s">
        <v>16</v>
      </c>
      <c r="B101" s="13">
        <f>SUM(B102:B103)</f>
        <v>2081</v>
      </c>
      <c r="C101" s="13">
        <f t="shared" ref="C101" si="181">SUM(C102:C103)</f>
        <v>0</v>
      </c>
      <c r="D101" s="13">
        <f t="shared" ref="D101" si="182">SUM(D102:D103)</f>
        <v>0</v>
      </c>
      <c r="E101" s="13">
        <f t="shared" ref="E101" si="183">SUM(E102:E103)</f>
        <v>0</v>
      </c>
      <c r="F101" s="13">
        <f t="shared" ref="F101" si="184">SUM(F102:F103)</f>
        <v>2081</v>
      </c>
      <c r="G101" s="13">
        <f t="shared" ref="G101" si="185">SUM(G102:G103)</f>
        <v>0</v>
      </c>
      <c r="H101" s="13">
        <f t="shared" ref="H101" si="186">SUM(H102:H103)</f>
        <v>0</v>
      </c>
      <c r="I101" s="8">
        <f t="shared" ref="I101" si="187">SUM(I102:I103)</f>
        <v>0</v>
      </c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</row>
    <row r="102" spans="1:29" ht="21.95" customHeight="1" x14ac:dyDescent="0.25">
      <c r="A102" s="12" t="s">
        <v>13</v>
      </c>
      <c r="B102" s="13">
        <f t="shared" ref="B102" si="188">+E102+F102+I102</f>
        <v>1891</v>
      </c>
      <c r="C102" s="14">
        <v>0</v>
      </c>
      <c r="D102" s="14">
        <v>0</v>
      </c>
      <c r="E102" s="14">
        <v>0</v>
      </c>
      <c r="F102" s="14">
        <v>1891</v>
      </c>
      <c r="G102" s="14">
        <v>0</v>
      </c>
      <c r="H102" s="14">
        <v>0</v>
      </c>
      <c r="I102" s="15">
        <v>0</v>
      </c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</row>
    <row r="103" spans="1:29" ht="21.95" customHeight="1" x14ac:dyDescent="0.25">
      <c r="A103" s="12" t="s">
        <v>35</v>
      </c>
      <c r="B103" s="13">
        <f>+E103+F103+I103</f>
        <v>190</v>
      </c>
      <c r="C103" s="14">
        <v>0</v>
      </c>
      <c r="D103" s="14">
        <v>0</v>
      </c>
      <c r="E103" s="14">
        <v>0</v>
      </c>
      <c r="F103" s="14">
        <v>190</v>
      </c>
      <c r="G103" s="14">
        <v>0</v>
      </c>
      <c r="H103" s="14">
        <v>0</v>
      </c>
      <c r="I103" s="15">
        <v>0</v>
      </c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</row>
    <row r="104" spans="1:29" ht="24" customHeight="1" x14ac:dyDescent="0.25">
      <c r="A104" s="11" t="s">
        <v>25</v>
      </c>
      <c r="B104" s="13">
        <f>SUM(B105:B106)</f>
        <v>4161</v>
      </c>
      <c r="C104" s="13">
        <f t="shared" ref="C104" si="189">SUM(C105:C106)</f>
        <v>0</v>
      </c>
      <c r="D104" s="13">
        <f t="shared" ref="D104" si="190">SUM(D105:D106)</f>
        <v>0</v>
      </c>
      <c r="E104" s="13">
        <f t="shared" ref="E104" si="191">SUM(E105:E106)</f>
        <v>0</v>
      </c>
      <c r="F104" s="13">
        <f t="shared" ref="F104" si="192">SUM(F105:F106)</f>
        <v>4161</v>
      </c>
      <c r="G104" s="13">
        <f t="shared" ref="G104" si="193">SUM(G105:G106)</f>
        <v>0</v>
      </c>
      <c r="H104" s="13">
        <f t="shared" ref="H104" si="194">SUM(H105:H106)</f>
        <v>0</v>
      </c>
      <c r="I104" s="8">
        <f t="shared" ref="I104" si="195">SUM(I105:I106)</f>
        <v>0</v>
      </c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</row>
    <row r="105" spans="1:29" ht="21.95" customHeight="1" x14ac:dyDescent="0.25">
      <c r="A105" s="12" t="s">
        <v>13</v>
      </c>
      <c r="B105" s="13">
        <f t="shared" ref="B105" si="196">+E105+F105+I105</f>
        <v>3000</v>
      </c>
      <c r="C105" s="14">
        <v>0</v>
      </c>
      <c r="D105" s="14">
        <v>0</v>
      </c>
      <c r="E105" s="14">
        <v>0</v>
      </c>
      <c r="F105" s="14">
        <v>3000</v>
      </c>
      <c r="G105" s="14">
        <v>0</v>
      </c>
      <c r="H105" s="14">
        <v>0</v>
      </c>
      <c r="I105" s="15">
        <v>0</v>
      </c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</row>
    <row r="106" spans="1:29" ht="21.95" customHeight="1" x14ac:dyDescent="0.25">
      <c r="A106" s="12" t="s">
        <v>35</v>
      </c>
      <c r="B106" s="13">
        <f>+E106+F106+I106</f>
        <v>1161</v>
      </c>
      <c r="C106" s="14">
        <v>0</v>
      </c>
      <c r="D106" s="14">
        <v>0</v>
      </c>
      <c r="E106" s="14">
        <v>0</v>
      </c>
      <c r="F106" s="14">
        <v>1161</v>
      </c>
      <c r="G106" s="14">
        <v>0</v>
      </c>
      <c r="H106" s="14">
        <v>0</v>
      </c>
      <c r="I106" s="15">
        <v>0</v>
      </c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</row>
    <row r="107" spans="1:29" ht="24" customHeight="1" x14ac:dyDescent="0.25">
      <c r="A107" s="11" t="s">
        <v>17</v>
      </c>
      <c r="B107" s="13">
        <f>SUM(B108:B109)</f>
        <v>511.24</v>
      </c>
      <c r="C107" s="13">
        <f t="shared" ref="C107" si="197">SUM(C108:C109)</f>
        <v>1</v>
      </c>
      <c r="D107" s="13">
        <f t="shared" ref="D107" si="198">SUM(D108:D109)</f>
        <v>1</v>
      </c>
      <c r="E107" s="13">
        <f t="shared" ref="E107" si="199">SUM(E108:E109)</f>
        <v>104</v>
      </c>
      <c r="F107" s="13">
        <f t="shared" ref="F107" si="200">SUM(F108:F109)</f>
        <v>265.44</v>
      </c>
      <c r="G107" s="13">
        <f t="shared" ref="G107" si="201">SUM(G108:G109)</f>
        <v>4</v>
      </c>
      <c r="H107" s="13">
        <f t="shared" ref="H107" si="202">SUM(H108:H109)</f>
        <v>4</v>
      </c>
      <c r="I107" s="8">
        <f t="shared" ref="I107" si="203">SUM(I108:I109)</f>
        <v>141.80000000000001</v>
      </c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</row>
    <row r="108" spans="1:29" ht="21.95" customHeight="1" x14ac:dyDescent="0.25">
      <c r="A108" s="12" t="s">
        <v>13</v>
      </c>
      <c r="B108" s="13">
        <f>+E108+F108+I108</f>
        <v>189.24</v>
      </c>
      <c r="C108" s="14">
        <v>1</v>
      </c>
      <c r="D108" s="14">
        <v>1</v>
      </c>
      <c r="E108" s="14">
        <v>104</v>
      </c>
      <c r="F108" s="14">
        <v>34.44</v>
      </c>
      <c r="G108" s="14">
        <v>2</v>
      </c>
      <c r="H108" s="14">
        <v>2</v>
      </c>
      <c r="I108" s="15">
        <v>50.8</v>
      </c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</row>
    <row r="109" spans="1:29" ht="21.95" customHeight="1" x14ac:dyDescent="0.25">
      <c r="A109" s="12" t="s">
        <v>35</v>
      </c>
      <c r="B109" s="13">
        <f>+E109+F109+I109</f>
        <v>322</v>
      </c>
      <c r="C109" s="14">
        <v>0</v>
      </c>
      <c r="D109" s="14">
        <v>0</v>
      </c>
      <c r="E109" s="14">
        <v>0</v>
      </c>
      <c r="F109" s="14">
        <v>231</v>
      </c>
      <c r="G109" s="14">
        <v>2</v>
      </c>
      <c r="H109" s="14">
        <v>2</v>
      </c>
      <c r="I109" s="15">
        <v>91</v>
      </c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</row>
    <row r="110" spans="1:29" ht="24" customHeight="1" x14ac:dyDescent="0.25">
      <c r="A110" s="11" t="s">
        <v>37</v>
      </c>
      <c r="B110" s="13">
        <f>SUM(B111:B112)</f>
        <v>1706</v>
      </c>
      <c r="C110" s="13">
        <f t="shared" ref="C110" si="204">SUM(C111:C112)</f>
        <v>0</v>
      </c>
      <c r="D110" s="13">
        <f t="shared" ref="D110" si="205">SUM(D111:D112)</f>
        <v>0</v>
      </c>
      <c r="E110" s="13">
        <f t="shared" ref="E110" si="206">SUM(E111:E112)</f>
        <v>0</v>
      </c>
      <c r="F110" s="13">
        <f t="shared" ref="F110" si="207">SUM(F111:F112)</f>
        <v>4</v>
      </c>
      <c r="G110" s="13">
        <f t="shared" ref="G110" si="208">SUM(G111:G112)</f>
        <v>6</v>
      </c>
      <c r="H110" s="13">
        <f t="shared" ref="H110" si="209">SUM(H111:H112)</f>
        <v>15</v>
      </c>
      <c r="I110" s="8">
        <f t="shared" ref="I110" si="210">SUM(I111:I112)</f>
        <v>1702</v>
      </c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</row>
    <row r="111" spans="1:29" ht="21.95" customHeight="1" x14ac:dyDescent="0.25">
      <c r="A111" s="12" t="s">
        <v>13</v>
      </c>
      <c r="B111" s="13">
        <f>+E111+F111+I111</f>
        <v>1667</v>
      </c>
      <c r="C111" s="14">
        <v>0</v>
      </c>
      <c r="D111" s="14">
        <v>0</v>
      </c>
      <c r="E111" s="14">
        <v>0</v>
      </c>
      <c r="F111" s="14">
        <v>4</v>
      </c>
      <c r="G111" s="14">
        <v>4</v>
      </c>
      <c r="H111" s="14">
        <v>13</v>
      </c>
      <c r="I111" s="15">
        <v>1663</v>
      </c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</row>
    <row r="112" spans="1:29" ht="21" customHeight="1" x14ac:dyDescent="0.25">
      <c r="A112" s="12" t="s">
        <v>35</v>
      </c>
      <c r="B112" s="13">
        <f>+E112+F112+I112</f>
        <v>39</v>
      </c>
      <c r="C112" s="14">
        <v>0</v>
      </c>
      <c r="D112" s="14">
        <v>0</v>
      </c>
      <c r="E112" s="14">
        <v>0</v>
      </c>
      <c r="F112" s="14">
        <v>0</v>
      </c>
      <c r="G112" s="14">
        <v>2</v>
      </c>
      <c r="H112" s="14">
        <v>2</v>
      </c>
      <c r="I112" s="15">
        <v>39</v>
      </c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</row>
    <row r="113" spans="1:29" ht="21" customHeight="1" x14ac:dyDescent="0.25">
      <c r="A113" s="9" t="s">
        <v>26</v>
      </c>
      <c r="B113" s="13">
        <f t="shared" ref="B113:I113" si="211">+B114+B142</f>
        <v>284529</v>
      </c>
      <c r="C113" s="20">
        <f t="shared" si="211"/>
        <v>3095</v>
      </c>
      <c r="D113" s="20">
        <f t="shared" si="211"/>
        <v>3495</v>
      </c>
      <c r="E113" s="20">
        <f t="shared" si="211"/>
        <v>188894</v>
      </c>
      <c r="F113" s="20">
        <f t="shared" si="211"/>
        <v>76481</v>
      </c>
      <c r="G113" s="20">
        <f t="shared" si="211"/>
        <v>2127</v>
      </c>
      <c r="H113" s="20">
        <f t="shared" si="211"/>
        <v>3106</v>
      </c>
      <c r="I113" s="23">
        <f t="shared" si="211"/>
        <v>24452</v>
      </c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</row>
    <row r="114" spans="1:29" ht="24.95" customHeight="1" x14ac:dyDescent="0.25">
      <c r="A114" s="10" t="s">
        <v>27</v>
      </c>
      <c r="B114" s="13">
        <f t="shared" ref="B114:I114" si="212">B115+B118+B121+B124+B128+B130+B133+B139+B136</f>
        <v>122258</v>
      </c>
      <c r="C114" s="20">
        <f t="shared" si="212"/>
        <v>871</v>
      </c>
      <c r="D114" s="20">
        <f t="shared" si="212"/>
        <v>1231</v>
      </c>
      <c r="E114" s="20">
        <f t="shared" si="212"/>
        <v>84496</v>
      </c>
      <c r="F114" s="20">
        <f t="shared" si="212"/>
        <v>22163</v>
      </c>
      <c r="G114" s="20">
        <f t="shared" si="212"/>
        <v>784</v>
      </c>
      <c r="H114" s="20">
        <f t="shared" si="212"/>
        <v>1713</v>
      </c>
      <c r="I114" s="23">
        <f t="shared" si="212"/>
        <v>15599</v>
      </c>
      <c r="J114" s="52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</row>
    <row r="115" spans="1:29" ht="24" customHeight="1" x14ac:dyDescent="0.25">
      <c r="A115" s="11" t="s">
        <v>12</v>
      </c>
      <c r="B115" s="13">
        <f>SUM(B116:B117)</f>
        <v>71444</v>
      </c>
      <c r="C115" s="13">
        <f t="shared" ref="C115" si="213">SUM(C116:C117)</f>
        <v>776</v>
      </c>
      <c r="D115" s="13">
        <f t="shared" ref="D115" si="214">SUM(D116:D117)</f>
        <v>776</v>
      </c>
      <c r="E115" s="13">
        <f t="shared" ref="E115" si="215">SUM(E116:E117)</f>
        <v>56273</v>
      </c>
      <c r="F115" s="13">
        <f t="shared" ref="F115" si="216">SUM(F116:F117)</f>
        <v>6218</v>
      </c>
      <c r="G115" s="13">
        <f t="shared" ref="G115" si="217">SUM(G116:G117)</f>
        <v>673</v>
      </c>
      <c r="H115" s="13">
        <f t="shared" ref="H115" si="218">SUM(H116:H117)</f>
        <v>673</v>
      </c>
      <c r="I115" s="8">
        <f t="shared" ref="I115" si="219">SUM(I116:I117)</f>
        <v>8953</v>
      </c>
      <c r="J115" s="52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</row>
    <row r="116" spans="1:29" ht="23.1" customHeight="1" x14ac:dyDescent="0.25">
      <c r="A116" s="12" t="s">
        <v>13</v>
      </c>
      <c r="B116" s="19">
        <f>+E116+F116+I116</f>
        <v>47148</v>
      </c>
      <c r="C116" s="14">
        <v>493</v>
      </c>
      <c r="D116" s="14">
        <v>493</v>
      </c>
      <c r="E116" s="14">
        <v>39003</v>
      </c>
      <c r="F116" s="14">
        <v>1080</v>
      </c>
      <c r="G116" s="14">
        <v>398</v>
      </c>
      <c r="H116" s="14">
        <v>398</v>
      </c>
      <c r="I116" s="15">
        <v>7065</v>
      </c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</row>
    <row r="117" spans="1:29" ht="23.1" customHeight="1" x14ac:dyDescent="0.25">
      <c r="A117" s="12" t="s">
        <v>35</v>
      </c>
      <c r="B117" s="13">
        <f>+E117+F117+I117</f>
        <v>24296</v>
      </c>
      <c r="C117" s="14">
        <v>283</v>
      </c>
      <c r="D117" s="14">
        <v>283</v>
      </c>
      <c r="E117" s="14">
        <v>17270</v>
      </c>
      <c r="F117" s="14">
        <v>5138</v>
      </c>
      <c r="G117" s="14">
        <v>275</v>
      </c>
      <c r="H117" s="14">
        <v>275</v>
      </c>
      <c r="I117" s="15">
        <v>1888</v>
      </c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</row>
    <row r="118" spans="1:29" ht="24" customHeight="1" x14ac:dyDescent="0.25">
      <c r="A118" s="11" t="s">
        <v>20</v>
      </c>
      <c r="B118" s="13">
        <f>SUM(B119:B120)</f>
        <v>10127</v>
      </c>
      <c r="C118" s="13">
        <f t="shared" ref="C118" si="220">SUM(C119:C120)</f>
        <v>46</v>
      </c>
      <c r="D118" s="13">
        <f t="shared" ref="D118" si="221">SUM(D119:D120)</f>
        <v>92</v>
      </c>
      <c r="E118" s="13">
        <f t="shared" ref="E118" si="222">SUM(E119:E120)</f>
        <v>8094</v>
      </c>
      <c r="F118" s="13">
        <f t="shared" ref="F118" si="223">SUM(F119:F120)</f>
        <v>612</v>
      </c>
      <c r="G118" s="13">
        <f t="shared" ref="G118" si="224">SUM(G119:G120)</f>
        <v>36</v>
      </c>
      <c r="H118" s="13">
        <f t="shared" ref="H118" si="225">SUM(H119:H120)</f>
        <v>72</v>
      </c>
      <c r="I118" s="8">
        <f t="shared" ref="I118" si="226">SUM(I119:I120)</f>
        <v>1421</v>
      </c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</row>
    <row r="119" spans="1:29" ht="23.1" customHeight="1" x14ac:dyDescent="0.25">
      <c r="A119" s="12" t="s">
        <v>13</v>
      </c>
      <c r="B119" s="18">
        <f>+E119+F119+I119</f>
        <v>6269</v>
      </c>
      <c r="C119" s="14">
        <v>20</v>
      </c>
      <c r="D119" s="14">
        <v>40</v>
      </c>
      <c r="E119" s="14">
        <v>5130</v>
      </c>
      <c r="F119" s="14">
        <v>92</v>
      </c>
      <c r="G119" s="14">
        <v>19</v>
      </c>
      <c r="H119" s="14">
        <v>38</v>
      </c>
      <c r="I119" s="15">
        <v>1047</v>
      </c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</row>
    <row r="120" spans="1:29" ht="23.1" customHeight="1" x14ac:dyDescent="0.25">
      <c r="A120" s="12" t="s">
        <v>35</v>
      </c>
      <c r="B120" s="13">
        <f>+E120+F120+I120</f>
        <v>3858</v>
      </c>
      <c r="C120" s="14">
        <v>26</v>
      </c>
      <c r="D120" s="14">
        <v>52</v>
      </c>
      <c r="E120" s="14">
        <v>2964</v>
      </c>
      <c r="F120" s="14">
        <v>520</v>
      </c>
      <c r="G120" s="14">
        <v>17</v>
      </c>
      <c r="H120" s="14">
        <v>34</v>
      </c>
      <c r="I120" s="15">
        <v>374</v>
      </c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</row>
    <row r="121" spans="1:29" ht="24" customHeight="1" x14ac:dyDescent="0.25">
      <c r="A121" s="11" t="s">
        <v>36</v>
      </c>
      <c r="B121" s="13">
        <f>SUM(B122:B123)</f>
        <v>29479</v>
      </c>
      <c r="C121" s="13">
        <f t="shared" ref="C121" si="227">SUM(C122:C123)</f>
        <v>43</v>
      </c>
      <c r="D121" s="13">
        <f t="shared" ref="D121" si="228">SUM(D122:D123)</f>
        <v>327</v>
      </c>
      <c r="E121" s="13">
        <f t="shared" ref="E121" si="229">SUM(E122:E123)</f>
        <v>14015</v>
      </c>
      <c r="F121" s="13">
        <f t="shared" ref="F121" si="230">SUM(F122:F123)</f>
        <v>12778</v>
      </c>
      <c r="G121" s="13">
        <f t="shared" ref="G121" si="231">SUM(G122:G123)</f>
        <v>52</v>
      </c>
      <c r="H121" s="13">
        <f t="shared" ref="H121" si="232">SUM(H122:H123)</f>
        <v>784</v>
      </c>
      <c r="I121" s="8">
        <f t="shared" ref="I121" si="233">SUM(I122:I123)</f>
        <v>2686</v>
      </c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</row>
    <row r="122" spans="1:29" ht="23.1" customHeight="1" x14ac:dyDescent="0.25">
      <c r="A122" s="12" t="s">
        <v>13</v>
      </c>
      <c r="B122" s="13">
        <f>+E122+F122+I122</f>
        <v>12061</v>
      </c>
      <c r="C122" s="14">
        <v>25</v>
      </c>
      <c r="D122" s="14">
        <v>183</v>
      </c>
      <c r="E122" s="14">
        <v>4548</v>
      </c>
      <c r="F122" s="14">
        <v>7301</v>
      </c>
      <c r="G122" s="14">
        <v>2</v>
      </c>
      <c r="H122" s="14">
        <v>64</v>
      </c>
      <c r="I122" s="15">
        <v>212</v>
      </c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</row>
    <row r="123" spans="1:29" ht="23.1" customHeight="1" x14ac:dyDescent="0.25">
      <c r="A123" s="12" t="s">
        <v>35</v>
      </c>
      <c r="B123" s="13">
        <f>+E123+F123+I123</f>
        <v>17418</v>
      </c>
      <c r="C123" s="14">
        <v>18</v>
      </c>
      <c r="D123" s="14">
        <v>144</v>
      </c>
      <c r="E123" s="14">
        <v>9467</v>
      </c>
      <c r="F123" s="14">
        <v>5477</v>
      </c>
      <c r="G123" s="14">
        <v>50</v>
      </c>
      <c r="H123" s="14">
        <v>720</v>
      </c>
      <c r="I123" s="15">
        <v>2474</v>
      </c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</row>
    <row r="124" spans="1:29" ht="24" customHeight="1" x14ac:dyDescent="0.25">
      <c r="A124" s="11" t="s">
        <v>14</v>
      </c>
      <c r="B124" s="13">
        <f>SUM(B125:B126)</f>
        <v>1602</v>
      </c>
      <c r="C124" s="13">
        <f t="shared" ref="C124" si="234">SUM(C125:C126)</f>
        <v>1</v>
      </c>
      <c r="D124" s="13">
        <f t="shared" ref="D124" si="235">SUM(D125:D126)</f>
        <v>1</v>
      </c>
      <c r="E124" s="13">
        <f t="shared" ref="E124" si="236">SUM(E125:E126)</f>
        <v>102</v>
      </c>
      <c r="F124" s="13">
        <f t="shared" ref="F124" si="237">SUM(F125:F126)</f>
        <v>216</v>
      </c>
      <c r="G124" s="13">
        <f t="shared" ref="G124" si="238">SUM(G125:G126)</f>
        <v>9</v>
      </c>
      <c r="H124" s="13">
        <f t="shared" ref="H124" si="239">SUM(H125:H126)</f>
        <v>89</v>
      </c>
      <c r="I124" s="8">
        <f t="shared" ref="I124" si="240">SUM(I125:I126)</f>
        <v>1284</v>
      </c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</row>
    <row r="125" spans="1:29" ht="23.1" customHeight="1" x14ac:dyDescent="0.25">
      <c r="A125" s="12" t="s">
        <v>13</v>
      </c>
      <c r="B125" s="13">
        <f>+E125+F125+I125</f>
        <v>1308</v>
      </c>
      <c r="C125" s="14">
        <v>0</v>
      </c>
      <c r="D125" s="14">
        <v>0</v>
      </c>
      <c r="E125" s="14">
        <v>0</v>
      </c>
      <c r="F125" s="14">
        <v>84</v>
      </c>
      <c r="G125" s="14">
        <v>8</v>
      </c>
      <c r="H125" s="14">
        <v>83</v>
      </c>
      <c r="I125" s="15">
        <v>1224</v>
      </c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</row>
    <row r="126" spans="1:29" ht="23.1" customHeight="1" x14ac:dyDescent="0.25">
      <c r="A126" s="12" t="s">
        <v>35</v>
      </c>
      <c r="B126" s="13">
        <f>+E126+F126+I126</f>
        <v>294</v>
      </c>
      <c r="C126" s="14">
        <v>1</v>
      </c>
      <c r="D126" s="14">
        <v>1</v>
      </c>
      <c r="E126" s="14">
        <v>102</v>
      </c>
      <c r="F126" s="14">
        <v>132</v>
      </c>
      <c r="G126" s="14">
        <v>1</v>
      </c>
      <c r="H126" s="14">
        <v>6</v>
      </c>
      <c r="I126" s="15">
        <v>60</v>
      </c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</row>
    <row r="127" spans="1:29" ht="23.1" customHeight="1" x14ac:dyDescent="0.25">
      <c r="A127" s="10" t="s">
        <v>49</v>
      </c>
      <c r="B127" s="13"/>
      <c r="C127" s="14"/>
      <c r="D127" s="14"/>
      <c r="E127" s="14"/>
      <c r="F127" s="14"/>
      <c r="G127" s="14"/>
      <c r="H127" s="14"/>
      <c r="I127" s="15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</row>
    <row r="128" spans="1:29" ht="23.1" customHeight="1" x14ac:dyDescent="0.25">
      <c r="A128" s="11" t="s">
        <v>15</v>
      </c>
      <c r="B128" s="13">
        <f t="shared" ref="B128:I128" si="241">SUM(B129:B129)</f>
        <v>4365</v>
      </c>
      <c r="C128" s="13">
        <f t="shared" si="241"/>
        <v>1</v>
      </c>
      <c r="D128" s="13">
        <f t="shared" si="241"/>
        <v>1</v>
      </c>
      <c r="E128" s="13">
        <f t="shared" si="241"/>
        <v>4365</v>
      </c>
      <c r="F128" s="13">
        <f t="shared" si="241"/>
        <v>0</v>
      </c>
      <c r="G128" s="13">
        <f t="shared" si="241"/>
        <v>0</v>
      </c>
      <c r="H128" s="13">
        <f t="shared" si="241"/>
        <v>0</v>
      </c>
      <c r="I128" s="8">
        <f t="shared" si="241"/>
        <v>0</v>
      </c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</row>
    <row r="129" spans="1:29" ht="21.95" customHeight="1" x14ac:dyDescent="0.25">
      <c r="A129" s="12" t="s">
        <v>35</v>
      </c>
      <c r="B129" s="13">
        <f>+E129+F129+I129</f>
        <v>4365</v>
      </c>
      <c r="C129" s="30">
        <v>1</v>
      </c>
      <c r="D129" s="30">
        <v>1</v>
      </c>
      <c r="E129" s="30">
        <v>4365</v>
      </c>
      <c r="F129" s="14">
        <v>0</v>
      </c>
      <c r="G129" s="14">
        <v>0</v>
      </c>
      <c r="H129" s="14">
        <v>0</v>
      </c>
      <c r="I129" s="15">
        <v>0</v>
      </c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</row>
    <row r="130" spans="1:29" ht="25.5" customHeight="1" x14ac:dyDescent="0.25">
      <c r="A130" s="11" t="s">
        <v>28</v>
      </c>
      <c r="B130" s="13">
        <f>SUM(B131:B132)</f>
        <v>291</v>
      </c>
      <c r="C130" s="13">
        <f t="shared" ref="C130" si="242">SUM(C131:C132)</f>
        <v>0</v>
      </c>
      <c r="D130" s="13">
        <f t="shared" ref="D130" si="243">SUM(D131:D132)</f>
        <v>0</v>
      </c>
      <c r="E130" s="13">
        <f t="shared" ref="E130" si="244">SUM(E131:E132)</f>
        <v>0</v>
      </c>
      <c r="F130" s="13">
        <f t="shared" ref="F130" si="245">SUM(F131:F132)</f>
        <v>232</v>
      </c>
      <c r="G130" s="13">
        <f t="shared" ref="G130" si="246">SUM(G131:G132)</f>
        <v>2</v>
      </c>
      <c r="H130" s="13">
        <f t="shared" ref="H130" si="247">SUM(H131:H132)</f>
        <v>5</v>
      </c>
      <c r="I130" s="8">
        <f t="shared" ref="I130" si="248">SUM(I131:I132)</f>
        <v>59</v>
      </c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</row>
    <row r="131" spans="1:29" ht="21.95" customHeight="1" x14ac:dyDescent="0.25">
      <c r="A131" s="12" t="s">
        <v>13</v>
      </c>
      <c r="B131" s="13">
        <f>+E131+F131+I131</f>
        <v>61</v>
      </c>
      <c r="C131" s="14">
        <v>0</v>
      </c>
      <c r="D131" s="14">
        <v>0</v>
      </c>
      <c r="E131" s="14">
        <v>0</v>
      </c>
      <c r="F131" s="14">
        <v>61</v>
      </c>
      <c r="G131" s="14">
        <v>0</v>
      </c>
      <c r="H131" s="14">
        <v>0</v>
      </c>
      <c r="I131" s="15">
        <v>0</v>
      </c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</row>
    <row r="132" spans="1:29" ht="21.95" customHeight="1" x14ac:dyDescent="0.25">
      <c r="A132" s="12" t="s">
        <v>35</v>
      </c>
      <c r="B132" s="13">
        <f>+E132+F132+I132</f>
        <v>230</v>
      </c>
      <c r="C132" s="14">
        <v>0</v>
      </c>
      <c r="D132" s="14">
        <v>0</v>
      </c>
      <c r="E132" s="14">
        <v>0</v>
      </c>
      <c r="F132" s="14">
        <v>171</v>
      </c>
      <c r="G132" s="14">
        <v>2</v>
      </c>
      <c r="H132" s="14">
        <v>5</v>
      </c>
      <c r="I132" s="15">
        <v>59</v>
      </c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</row>
    <row r="133" spans="1:29" ht="21.95" customHeight="1" x14ac:dyDescent="0.25">
      <c r="A133" s="11" t="s">
        <v>16</v>
      </c>
      <c r="B133" s="13">
        <f>SUM(B134:B135)</f>
        <v>3614</v>
      </c>
      <c r="C133" s="13">
        <f t="shared" ref="C133" si="249">SUM(C134:C135)</f>
        <v>2</v>
      </c>
      <c r="D133" s="13">
        <f t="shared" ref="D133" si="250">SUM(D134:D135)</f>
        <v>32</v>
      </c>
      <c r="E133" s="13">
        <f t="shared" ref="E133" si="251">SUM(E134:E135)</f>
        <v>824</v>
      </c>
      <c r="F133" s="13">
        <f t="shared" ref="F133" si="252">SUM(F134:F135)</f>
        <v>1649</v>
      </c>
      <c r="G133" s="13">
        <f t="shared" ref="G133" si="253">SUM(G134:G135)</f>
        <v>9</v>
      </c>
      <c r="H133" s="13">
        <f t="shared" ref="H133" si="254">SUM(H134:H135)</f>
        <v>87</v>
      </c>
      <c r="I133" s="8">
        <f t="shared" ref="I133" si="255">SUM(I134:I135)</f>
        <v>1141</v>
      </c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</row>
    <row r="134" spans="1:29" ht="21.95" customHeight="1" x14ac:dyDescent="0.25">
      <c r="A134" s="12" t="s">
        <v>13</v>
      </c>
      <c r="B134" s="13">
        <f>+E134+F134+I134</f>
        <v>2416</v>
      </c>
      <c r="C134" s="14">
        <v>2</v>
      </c>
      <c r="D134" s="14">
        <v>32</v>
      </c>
      <c r="E134" s="14">
        <v>824</v>
      </c>
      <c r="F134" s="14">
        <v>459</v>
      </c>
      <c r="G134" s="14">
        <v>6</v>
      </c>
      <c r="H134" s="14">
        <v>73</v>
      </c>
      <c r="I134" s="15">
        <v>1133</v>
      </c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</row>
    <row r="135" spans="1:29" ht="21.95" customHeight="1" x14ac:dyDescent="0.25">
      <c r="A135" s="12" t="s">
        <v>35</v>
      </c>
      <c r="B135" s="13">
        <f>+E135+F135+I135</f>
        <v>1198</v>
      </c>
      <c r="C135" s="14">
        <v>0</v>
      </c>
      <c r="D135" s="14">
        <v>0</v>
      </c>
      <c r="E135" s="14">
        <v>0</v>
      </c>
      <c r="F135" s="14">
        <v>1190</v>
      </c>
      <c r="G135" s="14">
        <v>3</v>
      </c>
      <c r="H135" s="14">
        <v>14</v>
      </c>
      <c r="I135" s="15">
        <v>8</v>
      </c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</row>
    <row r="136" spans="1:29" ht="21.95" customHeight="1" x14ac:dyDescent="0.25">
      <c r="A136" s="11" t="s">
        <v>17</v>
      </c>
      <c r="B136" s="13">
        <f>SUM(B137:B138)</f>
        <v>353</v>
      </c>
      <c r="C136" s="13">
        <f t="shared" ref="C136" si="256">SUM(C137:C138)</f>
        <v>1</v>
      </c>
      <c r="D136" s="13">
        <f t="shared" ref="D136" si="257">SUM(D137:D138)</f>
        <v>1</v>
      </c>
      <c r="E136" s="13">
        <f t="shared" ref="E136" si="258">SUM(E137:E138)</f>
        <v>108</v>
      </c>
      <c r="F136" s="13">
        <f t="shared" ref="F136" si="259">SUM(F137:F138)</f>
        <v>202</v>
      </c>
      <c r="G136" s="13">
        <f t="shared" ref="G136" si="260">SUM(G137:G138)</f>
        <v>2</v>
      </c>
      <c r="H136" s="13">
        <f t="shared" ref="H136" si="261">SUM(H137:H138)</f>
        <v>2</v>
      </c>
      <c r="I136" s="8">
        <f t="shared" ref="I136" si="262">SUM(I137:I138)</f>
        <v>43</v>
      </c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</row>
    <row r="137" spans="1:29" ht="21.95" customHeight="1" x14ac:dyDescent="0.25">
      <c r="A137" s="12" t="s">
        <v>13</v>
      </c>
      <c r="B137" s="13">
        <f>+E137+F137+I137</f>
        <v>157</v>
      </c>
      <c r="C137" s="14">
        <v>1</v>
      </c>
      <c r="D137" s="14">
        <v>1</v>
      </c>
      <c r="E137" s="14">
        <v>108</v>
      </c>
      <c r="F137" s="14">
        <v>49</v>
      </c>
      <c r="G137" s="14">
        <v>0</v>
      </c>
      <c r="H137" s="14">
        <v>0</v>
      </c>
      <c r="I137" s="15">
        <v>0</v>
      </c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</row>
    <row r="138" spans="1:29" ht="21.95" customHeight="1" x14ac:dyDescent="0.25">
      <c r="A138" s="12" t="s">
        <v>35</v>
      </c>
      <c r="B138" s="13">
        <f>+E138+F138+I138</f>
        <v>196</v>
      </c>
      <c r="C138" s="14">
        <v>0</v>
      </c>
      <c r="D138" s="14">
        <v>0</v>
      </c>
      <c r="E138" s="14">
        <v>0</v>
      </c>
      <c r="F138" s="14">
        <v>153</v>
      </c>
      <c r="G138" s="14">
        <v>2</v>
      </c>
      <c r="H138" s="14">
        <v>2</v>
      </c>
      <c r="I138" s="15">
        <v>43</v>
      </c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</row>
    <row r="139" spans="1:29" ht="21.95" customHeight="1" x14ac:dyDescent="0.25">
      <c r="A139" s="11" t="s">
        <v>18</v>
      </c>
      <c r="B139" s="13">
        <f>SUM(B140:B141)</f>
        <v>983</v>
      </c>
      <c r="C139" s="13">
        <f t="shared" ref="C139" si="263">SUM(C140:C141)</f>
        <v>1</v>
      </c>
      <c r="D139" s="13">
        <f t="shared" ref="D139" si="264">SUM(D140:D141)</f>
        <v>1</v>
      </c>
      <c r="E139" s="13">
        <f t="shared" ref="E139" si="265">SUM(E140:E141)</f>
        <v>715</v>
      </c>
      <c r="F139" s="13">
        <f t="shared" ref="F139" si="266">SUM(F140:F141)</f>
        <v>256</v>
      </c>
      <c r="G139" s="13">
        <f t="shared" ref="G139" si="267">SUM(G140:G141)</f>
        <v>1</v>
      </c>
      <c r="H139" s="13">
        <f t="shared" ref="H139" si="268">SUM(H140:H141)</f>
        <v>1</v>
      </c>
      <c r="I139" s="8">
        <f t="shared" ref="I139" si="269">SUM(I140:I141)</f>
        <v>12</v>
      </c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</row>
    <row r="140" spans="1:29" ht="21.95" customHeight="1" x14ac:dyDescent="0.25">
      <c r="A140" s="12" t="s">
        <v>13</v>
      </c>
      <c r="B140" s="13">
        <f>+E140+F140+I140</f>
        <v>89</v>
      </c>
      <c r="C140" s="14">
        <v>0</v>
      </c>
      <c r="D140" s="14">
        <v>0</v>
      </c>
      <c r="E140" s="14">
        <v>0</v>
      </c>
      <c r="F140" s="14">
        <v>89</v>
      </c>
      <c r="G140" s="14">
        <v>0</v>
      </c>
      <c r="H140" s="14">
        <v>0</v>
      </c>
      <c r="I140" s="15">
        <v>0</v>
      </c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</row>
    <row r="141" spans="1:29" ht="21.95" customHeight="1" x14ac:dyDescent="0.25">
      <c r="A141" s="12" t="s">
        <v>35</v>
      </c>
      <c r="B141" s="13">
        <f>+E141+F141+I141</f>
        <v>894</v>
      </c>
      <c r="C141" s="14">
        <v>1</v>
      </c>
      <c r="D141" s="14">
        <v>1</v>
      </c>
      <c r="E141" s="14">
        <v>715</v>
      </c>
      <c r="F141" s="14">
        <v>167</v>
      </c>
      <c r="G141" s="14">
        <v>1</v>
      </c>
      <c r="H141" s="14">
        <v>1</v>
      </c>
      <c r="I141" s="15">
        <v>12</v>
      </c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</row>
    <row r="142" spans="1:29" ht="21" customHeight="1" x14ac:dyDescent="0.25">
      <c r="A142" s="10" t="s">
        <v>29</v>
      </c>
      <c r="B142" s="13">
        <f>B143+B146+B149+B152+B163+B155+B160+B166+B170</f>
        <v>162271</v>
      </c>
      <c r="C142" s="20">
        <f t="shared" ref="C142:I142" si="270">C143+C146+C149+C152+C163+C155+C160+C158+C166+C170</f>
        <v>2224</v>
      </c>
      <c r="D142" s="20">
        <f t="shared" si="270"/>
        <v>2264</v>
      </c>
      <c r="E142" s="20">
        <f t="shared" si="270"/>
        <v>104398</v>
      </c>
      <c r="F142" s="20">
        <f t="shared" si="270"/>
        <v>54318</v>
      </c>
      <c r="G142" s="20">
        <f t="shared" si="270"/>
        <v>1343</v>
      </c>
      <c r="H142" s="20">
        <f t="shared" si="270"/>
        <v>1393</v>
      </c>
      <c r="I142" s="23">
        <f t="shared" si="270"/>
        <v>8853</v>
      </c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</row>
    <row r="143" spans="1:29" ht="21" customHeight="1" x14ac:dyDescent="0.25">
      <c r="A143" s="11" t="s">
        <v>12</v>
      </c>
      <c r="B143" s="13">
        <f>SUM(B144:B145)</f>
        <v>142994</v>
      </c>
      <c r="C143" s="13">
        <f>SUM(C144:C145)</f>
        <v>2209</v>
      </c>
      <c r="D143" s="13">
        <f t="shared" ref="D143" si="271">SUM(D144:D145)</f>
        <v>2209</v>
      </c>
      <c r="E143" s="13">
        <f t="shared" ref="E143" si="272">SUM(E144:E145)</f>
        <v>96727</v>
      </c>
      <c r="F143" s="13">
        <f t="shared" ref="F143" si="273">SUM(F144:F145)</f>
        <v>37976</v>
      </c>
      <c r="G143" s="13">
        <f t="shared" ref="G143" si="274">SUM(G144:G145)</f>
        <v>1338</v>
      </c>
      <c r="H143" s="13">
        <f t="shared" ref="H143" si="275">SUM(H144:H145)</f>
        <v>1338</v>
      </c>
      <c r="I143" s="8">
        <f t="shared" ref="I143" si="276">SUM(I144:I145)</f>
        <v>8291</v>
      </c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</row>
    <row r="144" spans="1:29" ht="21" customHeight="1" x14ac:dyDescent="0.25">
      <c r="A144" s="12" t="s">
        <v>13</v>
      </c>
      <c r="B144" s="13">
        <f>+E144+F144+I144</f>
        <v>55730</v>
      </c>
      <c r="C144" s="14">
        <v>1242</v>
      </c>
      <c r="D144" s="14">
        <v>1242</v>
      </c>
      <c r="E144" s="14">
        <v>46570</v>
      </c>
      <c r="F144" s="14">
        <v>3345</v>
      </c>
      <c r="G144" s="14">
        <v>997</v>
      </c>
      <c r="H144" s="14">
        <v>997</v>
      </c>
      <c r="I144" s="15">
        <v>5815</v>
      </c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</row>
    <row r="145" spans="1:29" ht="21" customHeight="1" x14ac:dyDescent="0.25">
      <c r="A145" s="12" t="s">
        <v>35</v>
      </c>
      <c r="B145" s="13">
        <f>+E145+F145+I145</f>
        <v>87264</v>
      </c>
      <c r="C145" s="14">
        <v>967</v>
      </c>
      <c r="D145" s="14">
        <v>967</v>
      </c>
      <c r="E145" s="14">
        <v>50157</v>
      </c>
      <c r="F145" s="14">
        <v>34631</v>
      </c>
      <c r="G145" s="14">
        <v>341</v>
      </c>
      <c r="H145" s="14">
        <v>341</v>
      </c>
      <c r="I145" s="15">
        <v>2476</v>
      </c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</row>
    <row r="146" spans="1:29" ht="21" customHeight="1" x14ac:dyDescent="0.25">
      <c r="A146" s="11" t="s">
        <v>20</v>
      </c>
      <c r="B146" s="13">
        <f>SUM(B147:B148)</f>
        <v>188</v>
      </c>
      <c r="C146" s="13">
        <f t="shared" ref="C146" si="277">SUM(C147:C148)</f>
        <v>3</v>
      </c>
      <c r="D146" s="13">
        <f t="shared" ref="D146" si="278">SUM(D147:D148)</f>
        <v>6</v>
      </c>
      <c r="E146" s="13">
        <f t="shared" ref="E146" si="279">SUM(E147:E148)</f>
        <v>138</v>
      </c>
      <c r="F146" s="13">
        <f t="shared" ref="F146" si="280">SUM(F147:F148)</f>
        <v>50</v>
      </c>
      <c r="G146" s="13">
        <f t="shared" ref="G146" si="281">SUM(G147:G148)</f>
        <v>0</v>
      </c>
      <c r="H146" s="13">
        <f t="shared" ref="H146" si="282">SUM(H147:H148)</f>
        <v>0</v>
      </c>
      <c r="I146" s="8">
        <f t="shared" ref="I146" si="283">SUM(I147:I148)</f>
        <v>0</v>
      </c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</row>
    <row r="147" spans="1:29" ht="21.95" customHeight="1" x14ac:dyDescent="0.25">
      <c r="A147" s="12" t="s">
        <v>13</v>
      </c>
      <c r="B147" s="13">
        <f>+E147+F147+I147</f>
        <v>138</v>
      </c>
      <c r="C147" s="14">
        <v>3</v>
      </c>
      <c r="D147" s="14">
        <v>6</v>
      </c>
      <c r="E147" s="14">
        <v>138</v>
      </c>
      <c r="F147" s="14">
        <v>0</v>
      </c>
      <c r="G147" s="14">
        <v>0</v>
      </c>
      <c r="H147" s="14">
        <v>0</v>
      </c>
      <c r="I147" s="15">
        <v>0</v>
      </c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</row>
    <row r="148" spans="1:29" ht="21.95" customHeight="1" x14ac:dyDescent="0.25">
      <c r="A148" s="12" t="s">
        <v>35</v>
      </c>
      <c r="B148" s="13">
        <f>+E148+F148+I148</f>
        <v>50</v>
      </c>
      <c r="C148" s="14">
        <v>0</v>
      </c>
      <c r="D148" s="14">
        <v>0</v>
      </c>
      <c r="E148" s="14">
        <v>0</v>
      </c>
      <c r="F148" s="14">
        <v>50</v>
      </c>
      <c r="G148" s="14">
        <v>0</v>
      </c>
      <c r="H148" s="14">
        <v>0</v>
      </c>
      <c r="I148" s="15">
        <v>0</v>
      </c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</row>
    <row r="149" spans="1:29" ht="21" customHeight="1" x14ac:dyDescent="0.25">
      <c r="A149" s="11" t="s">
        <v>36</v>
      </c>
      <c r="B149" s="13">
        <f>SUM(B150:B151)</f>
        <v>2491</v>
      </c>
      <c r="C149" s="13">
        <f t="shared" ref="C149" si="284">SUM(C150:C151)</f>
        <v>1</v>
      </c>
      <c r="D149" s="13">
        <f t="shared" ref="D149" si="285">SUM(D150:D151)</f>
        <v>11</v>
      </c>
      <c r="E149" s="13">
        <f t="shared" ref="E149" si="286">SUM(E150:E151)</f>
        <v>588</v>
      </c>
      <c r="F149" s="13">
        <f t="shared" ref="F149" si="287">SUM(F150:F151)</f>
        <v>1889</v>
      </c>
      <c r="G149" s="13">
        <f t="shared" ref="G149" si="288">SUM(G150:G151)</f>
        <v>1</v>
      </c>
      <c r="H149" s="13">
        <f t="shared" ref="H149" si="289">SUM(H150:H151)</f>
        <v>6</v>
      </c>
      <c r="I149" s="8">
        <f t="shared" ref="I149" si="290">SUM(I150:I151)</f>
        <v>14</v>
      </c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</row>
    <row r="150" spans="1:29" ht="21.95" customHeight="1" x14ac:dyDescent="0.25">
      <c r="A150" s="12" t="s">
        <v>13</v>
      </c>
      <c r="B150" s="13">
        <f>+E150+F150+I150</f>
        <v>697</v>
      </c>
      <c r="C150" s="14">
        <v>1</v>
      </c>
      <c r="D150" s="14">
        <v>11</v>
      </c>
      <c r="E150" s="14">
        <v>588</v>
      </c>
      <c r="F150" s="14">
        <v>95</v>
      </c>
      <c r="G150" s="14">
        <v>1</v>
      </c>
      <c r="H150" s="14">
        <v>6</v>
      </c>
      <c r="I150" s="15">
        <v>14</v>
      </c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</row>
    <row r="151" spans="1:29" ht="21.95" customHeight="1" x14ac:dyDescent="0.25">
      <c r="A151" s="12" t="s">
        <v>35</v>
      </c>
      <c r="B151" s="13">
        <f>+E151+F151+I151</f>
        <v>1794</v>
      </c>
      <c r="C151" s="14">
        <v>0</v>
      </c>
      <c r="D151" s="14">
        <v>0</v>
      </c>
      <c r="E151" s="14">
        <v>0</v>
      </c>
      <c r="F151" s="14">
        <v>1794</v>
      </c>
      <c r="G151" s="14">
        <v>0</v>
      </c>
      <c r="H151" s="14">
        <v>0</v>
      </c>
      <c r="I151" s="15">
        <v>0</v>
      </c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</row>
    <row r="152" spans="1:29" ht="21" customHeight="1" x14ac:dyDescent="0.25">
      <c r="A152" s="11" t="s">
        <v>14</v>
      </c>
      <c r="B152" s="13">
        <f>SUM(B153:B154)</f>
        <v>4021</v>
      </c>
      <c r="C152" s="13">
        <f t="shared" ref="C152" si="291">SUM(C153:C154)</f>
        <v>5</v>
      </c>
      <c r="D152" s="13">
        <f t="shared" ref="D152" si="292">SUM(D153:D154)</f>
        <v>15</v>
      </c>
      <c r="E152" s="13">
        <f t="shared" ref="E152" si="293">SUM(E153:E154)</f>
        <v>820</v>
      </c>
      <c r="F152" s="13">
        <f t="shared" ref="F152" si="294">SUM(F153:F154)</f>
        <v>2917</v>
      </c>
      <c r="G152" s="13">
        <f t="shared" ref="G152" si="295">SUM(G153:G154)</f>
        <v>3</v>
      </c>
      <c r="H152" s="13">
        <f t="shared" ref="H152" si="296">SUM(H153:H154)</f>
        <v>48</v>
      </c>
      <c r="I152" s="8">
        <f t="shared" ref="I152" si="297">SUM(I153:I154)</f>
        <v>284</v>
      </c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</row>
    <row r="153" spans="1:29" ht="20.100000000000001" customHeight="1" x14ac:dyDescent="0.25">
      <c r="A153" s="12" t="s">
        <v>13</v>
      </c>
      <c r="B153" s="13">
        <f>+E153+F153+I153</f>
        <v>1463</v>
      </c>
      <c r="C153" s="14">
        <v>5</v>
      </c>
      <c r="D153" s="14">
        <v>15</v>
      </c>
      <c r="E153" s="14">
        <v>820</v>
      </c>
      <c r="F153" s="14">
        <v>359</v>
      </c>
      <c r="G153" s="14">
        <v>3</v>
      </c>
      <c r="H153" s="14">
        <v>48</v>
      </c>
      <c r="I153" s="15">
        <v>284</v>
      </c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</row>
    <row r="154" spans="1:29" ht="20.100000000000001" customHeight="1" x14ac:dyDescent="0.25">
      <c r="A154" s="12" t="s">
        <v>35</v>
      </c>
      <c r="B154" s="13">
        <f>+E154+F154+I154</f>
        <v>2558</v>
      </c>
      <c r="C154" s="14">
        <v>0</v>
      </c>
      <c r="D154" s="14">
        <v>0</v>
      </c>
      <c r="E154" s="14">
        <v>0</v>
      </c>
      <c r="F154" s="14">
        <v>2558</v>
      </c>
      <c r="G154" s="14">
        <v>0</v>
      </c>
      <c r="H154" s="14">
        <v>0</v>
      </c>
      <c r="I154" s="15">
        <v>0</v>
      </c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</row>
    <row r="155" spans="1:29" ht="21" customHeight="1" x14ac:dyDescent="0.25">
      <c r="A155" s="11" t="s">
        <v>15</v>
      </c>
      <c r="B155" s="13">
        <f>SUM(B156:B157)</f>
        <v>1647</v>
      </c>
      <c r="C155" s="13">
        <f t="shared" ref="C155" si="298">SUM(C156:C157)</f>
        <v>0</v>
      </c>
      <c r="D155" s="13">
        <f t="shared" ref="D155" si="299">SUM(D156:D157)</f>
        <v>0</v>
      </c>
      <c r="E155" s="13">
        <f t="shared" ref="E155" si="300">SUM(E156:E157)</f>
        <v>0</v>
      </c>
      <c r="F155" s="13">
        <f t="shared" ref="F155" si="301">SUM(F156:F157)</f>
        <v>1383</v>
      </c>
      <c r="G155" s="13">
        <f t="shared" ref="G155" si="302">SUM(G156:G157)</f>
        <v>1</v>
      </c>
      <c r="H155" s="13">
        <f t="shared" ref="H155" si="303">SUM(H156:H157)</f>
        <v>1</v>
      </c>
      <c r="I155" s="8">
        <f t="shared" ref="I155" si="304">SUM(I156:I157)</f>
        <v>264</v>
      </c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</row>
    <row r="156" spans="1:29" ht="20.100000000000001" customHeight="1" x14ac:dyDescent="0.25">
      <c r="A156" s="12" t="s">
        <v>13</v>
      </c>
      <c r="B156" s="13">
        <f t="shared" ref="B156" si="305">+E156+F156+I156</f>
        <v>264</v>
      </c>
      <c r="C156" s="14">
        <v>0</v>
      </c>
      <c r="D156" s="14">
        <v>0</v>
      </c>
      <c r="E156" s="14">
        <v>0</v>
      </c>
      <c r="F156" s="14">
        <v>0</v>
      </c>
      <c r="G156" s="14">
        <v>1</v>
      </c>
      <c r="H156" s="14">
        <v>1</v>
      </c>
      <c r="I156" s="15">
        <v>264</v>
      </c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</row>
    <row r="157" spans="1:29" ht="20.100000000000001" customHeight="1" x14ac:dyDescent="0.25">
      <c r="A157" s="12" t="s">
        <v>35</v>
      </c>
      <c r="B157" s="13">
        <f>+E157+F157+I157</f>
        <v>1383</v>
      </c>
      <c r="C157" s="14">
        <v>0</v>
      </c>
      <c r="D157" s="14">
        <v>0</v>
      </c>
      <c r="E157" s="14">
        <v>0</v>
      </c>
      <c r="F157" s="14">
        <v>1383</v>
      </c>
      <c r="G157" s="14">
        <v>0</v>
      </c>
      <c r="H157" s="14">
        <v>0</v>
      </c>
      <c r="I157" s="15">
        <v>0</v>
      </c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</row>
    <row r="158" spans="1:29" ht="21.95" customHeight="1" x14ac:dyDescent="0.25">
      <c r="A158" s="11" t="s">
        <v>28</v>
      </c>
      <c r="B158" s="13">
        <f t="shared" ref="B158:I158" si="306">SUM(B159:B159)</f>
        <v>547</v>
      </c>
      <c r="C158" s="13">
        <f t="shared" si="306"/>
        <v>1</v>
      </c>
      <c r="D158" s="13">
        <f t="shared" si="306"/>
        <v>1</v>
      </c>
      <c r="E158" s="13">
        <f t="shared" si="306"/>
        <v>259</v>
      </c>
      <c r="F158" s="13">
        <f t="shared" si="306"/>
        <v>288</v>
      </c>
      <c r="G158" s="13">
        <f t="shared" si="306"/>
        <v>0</v>
      </c>
      <c r="H158" s="13">
        <f t="shared" si="306"/>
        <v>0</v>
      </c>
      <c r="I158" s="8">
        <f t="shared" si="306"/>
        <v>0</v>
      </c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</row>
    <row r="159" spans="1:29" ht="21.95" customHeight="1" x14ac:dyDescent="0.25">
      <c r="A159" s="12" t="s">
        <v>13</v>
      </c>
      <c r="B159" s="13">
        <f t="shared" ref="B159" si="307">+E159+F159+I159</f>
        <v>547</v>
      </c>
      <c r="C159" s="14">
        <v>1</v>
      </c>
      <c r="D159" s="14">
        <v>1</v>
      </c>
      <c r="E159" s="14">
        <v>259</v>
      </c>
      <c r="F159" s="14">
        <v>288</v>
      </c>
      <c r="G159" s="14">
        <v>0</v>
      </c>
      <c r="H159" s="14">
        <v>0</v>
      </c>
      <c r="I159" s="15">
        <v>0</v>
      </c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</row>
    <row r="160" spans="1:29" ht="21.95" customHeight="1" x14ac:dyDescent="0.25">
      <c r="A160" s="11" t="s">
        <v>16</v>
      </c>
      <c r="B160" s="13">
        <f>SUM(B161:B162)</f>
        <v>1561</v>
      </c>
      <c r="C160" s="13">
        <f t="shared" ref="C160" si="308">SUM(C161:C162)</f>
        <v>1</v>
      </c>
      <c r="D160" s="13">
        <f t="shared" ref="D160" si="309">SUM(D161:D162)</f>
        <v>15</v>
      </c>
      <c r="E160" s="13">
        <f t="shared" ref="E160" si="310">SUM(E161:E162)</f>
        <v>1159</v>
      </c>
      <c r="F160" s="13">
        <f t="shared" ref="F160" si="311">SUM(F161:F162)</f>
        <v>402</v>
      </c>
      <c r="G160" s="13">
        <f t="shared" ref="G160" si="312">SUM(G161:G162)</f>
        <v>0</v>
      </c>
      <c r="H160" s="13">
        <f t="shared" ref="H160" si="313">SUM(H161:H162)</f>
        <v>0</v>
      </c>
      <c r="I160" s="8">
        <f t="shared" ref="I160" si="314">SUM(I161:I162)</f>
        <v>0</v>
      </c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</row>
    <row r="161" spans="1:29" ht="21.95" customHeight="1" x14ac:dyDescent="0.25">
      <c r="A161" s="12" t="s">
        <v>13</v>
      </c>
      <c r="B161" s="13">
        <f t="shared" ref="B161" si="315">+E161+F161+I161</f>
        <v>243</v>
      </c>
      <c r="C161" s="14">
        <v>0</v>
      </c>
      <c r="D161" s="14">
        <v>0</v>
      </c>
      <c r="E161" s="14">
        <v>0</v>
      </c>
      <c r="F161" s="14">
        <v>243</v>
      </c>
      <c r="G161" s="14">
        <v>0</v>
      </c>
      <c r="H161" s="14">
        <v>0</v>
      </c>
      <c r="I161" s="15">
        <v>0</v>
      </c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</row>
    <row r="162" spans="1:29" ht="21.95" customHeight="1" x14ac:dyDescent="0.25">
      <c r="A162" s="12" t="s">
        <v>35</v>
      </c>
      <c r="B162" s="13">
        <f>+E162+F162+I162</f>
        <v>1318</v>
      </c>
      <c r="C162" s="14">
        <v>1</v>
      </c>
      <c r="D162" s="14">
        <v>15</v>
      </c>
      <c r="E162" s="14">
        <v>1159</v>
      </c>
      <c r="F162" s="14">
        <v>159</v>
      </c>
      <c r="G162" s="14">
        <v>0</v>
      </c>
      <c r="H162" s="14">
        <v>0</v>
      </c>
      <c r="I162" s="15">
        <v>0</v>
      </c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</row>
    <row r="163" spans="1:29" ht="21.95" customHeight="1" x14ac:dyDescent="0.25">
      <c r="A163" s="11" t="s">
        <v>17</v>
      </c>
      <c r="B163" s="13">
        <f>SUM(B164:B165)</f>
        <v>104</v>
      </c>
      <c r="C163" s="13">
        <f t="shared" ref="C163" si="316">SUM(C164:C165)</f>
        <v>0</v>
      </c>
      <c r="D163" s="13">
        <f t="shared" ref="D163" si="317">SUM(D164:D165)</f>
        <v>0</v>
      </c>
      <c r="E163" s="13">
        <f t="shared" ref="E163" si="318">SUM(E164:E165)</f>
        <v>0</v>
      </c>
      <c r="F163" s="13">
        <f t="shared" ref="F163" si="319">SUM(F164:F165)</f>
        <v>148</v>
      </c>
      <c r="G163" s="13">
        <f t="shared" ref="G163" si="320">SUM(G164:G165)</f>
        <v>0</v>
      </c>
      <c r="H163" s="13">
        <f t="shared" ref="H163" si="321">SUM(H164:H165)</f>
        <v>0</v>
      </c>
      <c r="I163" s="8">
        <f t="shared" ref="I163" si="322">SUM(I164:I165)</f>
        <v>0</v>
      </c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</row>
    <row r="164" spans="1:29" ht="21.95" customHeight="1" x14ac:dyDescent="0.25">
      <c r="A164" s="12" t="s">
        <v>13</v>
      </c>
      <c r="B164" s="13">
        <f>SUM(E189)</f>
        <v>0</v>
      </c>
      <c r="C164" s="14">
        <v>0</v>
      </c>
      <c r="D164" s="14">
        <v>0</v>
      </c>
      <c r="E164" s="14">
        <v>0</v>
      </c>
      <c r="F164" s="14">
        <v>44</v>
      </c>
      <c r="G164" s="14">
        <v>0</v>
      </c>
      <c r="H164" s="14">
        <v>0</v>
      </c>
      <c r="I164" s="15">
        <v>0</v>
      </c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</row>
    <row r="165" spans="1:29" ht="21.95" customHeight="1" x14ac:dyDescent="0.25">
      <c r="A165" s="12" t="s">
        <v>35</v>
      </c>
      <c r="B165" s="13">
        <f>+E165+F165+I165</f>
        <v>104</v>
      </c>
      <c r="C165" s="14">
        <v>0</v>
      </c>
      <c r="D165" s="14">
        <v>0</v>
      </c>
      <c r="E165" s="14">
        <v>0</v>
      </c>
      <c r="F165" s="14">
        <v>104</v>
      </c>
      <c r="G165" s="14">
        <v>0</v>
      </c>
      <c r="H165" s="14">
        <v>0</v>
      </c>
      <c r="I165" s="15">
        <v>0</v>
      </c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</row>
    <row r="166" spans="1:29" ht="21.95" customHeight="1" x14ac:dyDescent="0.25">
      <c r="A166" s="11" t="s">
        <v>44</v>
      </c>
      <c r="B166" s="13">
        <f>SUM(B168:B169)</f>
        <v>9098</v>
      </c>
      <c r="C166" s="13">
        <f t="shared" ref="C166:I166" si="323">SUM(C168:C169)</f>
        <v>1</v>
      </c>
      <c r="D166" s="13">
        <f t="shared" si="323"/>
        <v>3</v>
      </c>
      <c r="E166" s="13">
        <f t="shared" si="323"/>
        <v>2275</v>
      </c>
      <c r="F166" s="13">
        <f t="shared" si="323"/>
        <v>9098</v>
      </c>
      <c r="G166" s="13">
        <f t="shared" si="323"/>
        <v>0</v>
      </c>
      <c r="H166" s="13">
        <f t="shared" si="323"/>
        <v>0</v>
      </c>
      <c r="I166" s="8">
        <f t="shared" si="323"/>
        <v>0</v>
      </c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</row>
    <row r="167" spans="1:29" ht="24.95" customHeight="1" x14ac:dyDescent="0.25">
      <c r="A167" s="31" t="s">
        <v>50</v>
      </c>
      <c r="B167" s="13"/>
      <c r="C167" s="14"/>
      <c r="D167" s="14"/>
      <c r="E167" s="14"/>
      <c r="F167" s="14"/>
      <c r="G167" s="14"/>
      <c r="H167" s="14"/>
      <c r="I167" s="15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</row>
    <row r="168" spans="1:29" ht="21.95" customHeight="1" x14ac:dyDescent="0.25">
      <c r="A168" s="12" t="s">
        <v>13</v>
      </c>
      <c r="B168" s="13">
        <f>SUM(E192)</f>
        <v>0</v>
      </c>
      <c r="C168" s="14">
        <v>1</v>
      </c>
      <c r="D168" s="14">
        <v>3</v>
      </c>
      <c r="E168" s="14">
        <v>2275</v>
      </c>
      <c r="F168" s="14">
        <v>0</v>
      </c>
      <c r="G168" s="14">
        <v>0</v>
      </c>
      <c r="H168" s="14">
        <v>0</v>
      </c>
      <c r="I168" s="15">
        <v>0</v>
      </c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</row>
    <row r="169" spans="1:29" ht="21.95" customHeight="1" x14ac:dyDescent="0.25">
      <c r="A169" s="12" t="s">
        <v>35</v>
      </c>
      <c r="B169" s="13">
        <f>+E169+F169+I169</f>
        <v>9098</v>
      </c>
      <c r="C169" s="14">
        <v>0</v>
      </c>
      <c r="D169" s="14">
        <v>0</v>
      </c>
      <c r="E169" s="14">
        <v>0</v>
      </c>
      <c r="F169" s="14">
        <v>9098</v>
      </c>
      <c r="G169" s="14">
        <v>0</v>
      </c>
      <c r="H169" s="14">
        <v>0</v>
      </c>
      <c r="I169" s="15">
        <v>0</v>
      </c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</row>
    <row r="170" spans="1:29" ht="21.95" customHeight="1" x14ac:dyDescent="0.25">
      <c r="A170" s="11" t="s">
        <v>45</v>
      </c>
      <c r="B170" s="13">
        <f>SUM(B171:B172)</f>
        <v>167</v>
      </c>
      <c r="C170" s="13">
        <f t="shared" ref="C170:I170" si="324">SUM(C171:C172)</f>
        <v>3</v>
      </c>
      <c r="D170" s="13">
        <f t="shared" si="324"/>
        <v>4</v>
      </c>
      <c r="E170" s="13">
        <f t="shared" si="324"/>
        <v>2432</v>
      </c>
      <c r="F170" s="13">
        <f t="shared" si="324"/>
        <v>167</v>
      </c>
      <c r="G170" s="13">
        <f t="shared" si="324"/>
        <v>0</v>
      </c>
      <c r="H170" s="13">
        <f t="shared" si="324"/>
        <v>0</v>
      </c>
      <c r="I170" s="8">
        <f t="shared" si="324"/>
        <v>0</v>
      </c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</row>
    <row r="171" spans="1:29" ht="21.95" customHeight="1" x14ac:dyDescent="0.25">
      <c r="A171" s="12" t="s">
        <v>13</v>
      </c>
      <c r="B171" s="13">
        <f>SUM(E195)</f>
        <v>0</v>
      </c>
      <c r="C171" s="14">
        <v>3</v>
      </c>
      <c r="D171" s="14">
        <v>4</v>
      </c>
      <c r="E171" s="14">
        <v>2432</v>
      </c>
      <c r="F171" s="14">
        <v>0</v>
      </c>
      <c r="G171" s="14">
        <v>0</v>
      </c>
      <c r="H171" s="14">
        <v>0</v>
      </c>
      <c r="I171" s="15">
        <v>0</v>
      </c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</row>
    <row r="172" spans="1:29" ht="21.95" customHeight="1" x14ac:dyDescent="0.25">
      <c r="A172" s="12" t="s">
        <v>35</v>
      </c>
      <c r="B172" s="13">
        <f>+E172+F172+I172</f>
        <v>167</v>
      </c>
      <c r="C172" s="14">
        <v>0</v>
      </c>
      <c r="D172" s="14">
        <v>0</v>
      </c>
      <c r="E172" s="14">
        <v>0</v>
      </c>
      <c r="F172" s="14">
        <v>167</v>
      </c>
      <c r="G172" s="14">
        <v>0</v>
      </c>
      <c r="H172" s="14">
        <v>0</v>
      </c>
      <c r="I172" s="15">
        <v>0</v>
      </c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</row>
    <row r="173" spans="1:29" ht="9.75" customHeight="1" x14ac:dyDescent="0.25">
      <c r="A173" s="16"/>
      <c r="B173" s="22"/>
      <c r="C173" s="24"/>
      <c r="D173" s="24"/>
      <c r="E173" s="24"/>
      <c r="F173" s="24"/>
      <c r="G173" s="24"/>
      <c r="H173" s="24"/>
      <c r="I173" s="17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</row>
    <row r="174" spans="1:29" ht="8.25" customHeight="1" x14ac:dyDescent="0.25">
      <c r="A174" s="27"/>
      <c r="B174" s="28"/>
      <c r="C174" s="29"/>
      <c r="D174" s="29"/>
      <c r="E174" s="29"/>
      <c r="F174" s="29"/>
      <c r="G174" s="29"/>
      <c r="H174" s="29"/>
      <c r="I174" s="29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</row>
    <row r="175" spans="1:29" x14ac:dyDescent="0.25">
      <c r="A175" s="36" t="s">
        <v>53</v>
      </c>
      <c r="B175" s="36"/>
      <c r="C175" s="36"/>
      <c r="D175" s="36"/>
      <c r="E175" s="36"/>
      <c r="F175" s="36"/>
      <c r="G175" s="36"/>
      <c r="H175" s="36"/>
      <c r="I175" s="36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</row>
    <row r="176" spans="1:29" x14ac:dyDescent="0.25">
      <c r="A176" s="36" t="s">
        <v>54</v>
      </c>
      <c r="B176" s="36"/>
      <c r="C176" s="36"/>
      <c r="D176" s="36"/>
      <c r="E176" s="36"/>
      <c r="F176" s="36"/>
      <c r="G176" s="36"/>
      <c r="H176" s="36"/>
      <c r="I176" s="36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</row>
    <row r="177" spans="1:29" x14ac:dyDescent="0.25">
      <c r="A177" s="37" t="s">
        <v>30</v>
      </c>
      <c r="B177" s="37"/>
      <c r="C177" s="37"/>
      <c r="D177" s="37"/>
      <c r="E177" s="37"/>
      <c r="F177" s="37"/>
      <c r="G177" s="37"/>
      <c r="H177" s="37"/>
      <c r="I177" s="37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</row>
    <row r="178" spans="1:29" x14ac:dyDescent="0.25">
      <c r="A178" s="37" t="s">
        <v>55</v>
      </c>
      <c r="B178" s="37"/>
      <c r="C178" s="37"/>
      <c r="D178" s="37"/>
      <c r="E178" s="37"/>
      <c r="F178" s="37"/>
      <c r="G178" s="37"/>
      <c r="H178" s="37"/>
      <c r="I178" s="37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</row>
    <row r="179" spans="1:29" x14ac:dyDescent="0.25">
      <c r="A179" s="37" t="s">
        <v>46</v>
      </c>
      <c r="B179" s="37"/>
      <c r="C179" s="37"/>
      <c r="D179" s="37"/>
      <c r="E179" s="37"/>
      <c r="F179" s="37"/>
      <c r="G179" s="37"/>
      <c r="H179" s="37"/>
      <c r="I179" s="37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</row>
    <row r="180" spans="1:29" x14ac:dyDescent="0.25">
      <c r="A180" s="37" t="s">
        <v>56</v>
      </c>
      <c r="B180" s="37"/>
      <c r="C180" s="37"/>
      <c r="D180" s="37"/>
      <c r="E180" s="37"/>
      <c r="F180" s="37"/>
      <c r="G180" s="37"/>
      <c r="H180" s="37"/>
      <c r="I180" s="37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</row>
    <row r="181" spans="1:29" x14ac:dyDescent="0.25">
      <c r="A181" s="37" t="s">
        <v>57</v>
      </c>
      <c r="B181" s="37"/>
      <c r="C181" s="37"/>
      <c r="D181" s="37"/>
      <c r="E181" s="37"/>
      <c r="F181" s="37"/>
      <c r="G181" s="37"/>
      <c r="H181" s="37"/>
      <c r="I181" s="37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</row>
    <row r="182" spans="1:29" x14ac:dyDescent="0.25">
      <c r="A182" s="50" t="s">
        <v>31</v>
      </c>
      <c r="B182" s="50"/>
      <c r="C182" s="50"/>
      <c r="D182" s="50"/>
      <c r="E182" s="50"/>
      <c r="F182" s="50"/>
      <c r="G182" s="50"/>
      <c r="H182" s="50"/>
      <c r="I182" s="50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</row>
    <row r="183" spans="1:29" x14ac:dyDescent="0.25">
      <c r="A183" s="37" t="s">
        <v>32</v>
      </c>
      <c r="B183" s="37"/>
      <c r="C183" s="37"/>
      <c r="D183" s="37"/>
      <c r="E183" s="37"/>
      <c r="F183" s="37"/>
      <c r="G183" s="37"/>
      <c r="H183" s="37"/>
      <c r="I183" s="37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</row>
    <row r="184" spans="1:29" x14ac:dyDescent="0.25">
      <c r="A184" s="50" t="s">
        <v>52</v>
      </c>
      <c r="B184" s="50"/>
      <c r="C184" s="50"/>
      <c r="D184" s="50"/>
      <c r="E184" s="50"/>
      <c r="F184" s="50"/>
      <c r="G184" s="50"/>
      <c r="H184" s="50"/>
      <c r="I184" s="50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</row>
    <row r="185" spans="1:29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</row>
    <row r="186" spans="1:29" x14ac:dyDescent="0.25">
      <c r="A186" s="51"/>
      <c r="B186" s="51"/>
      <c r="C186" s="51"/>
      <c r="D186" s="51"/>
      <c r="E186" s="51"/>
      <c r="F186" s="51"/>
      <c r="G186" s="51"/>
      <c r="H186" s="51"/>
      <c r="I186" s="51"/>
    </row>
  </sheetData>
  <mergeCells count="20">
    <mergeCell ref="A184:I184"/>
    <mergeCell ref="A179:I179"/>
    <mergeCell ref="A180:I180"/>
    <mergeCell ref="A181:I181"/>
    <mergeCell ref="A182:I182"/>
    <mergeCell ref="A183:I183"/>
    <mergeCell ref="A175:I175"/>
    <mergeCell ref="A176:I176"/>
    <mergeCell ref="A177:I177"/>
    <mergeCell ref="A178:I178"/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rintOptions horizontalCentered="1"/>
  <pageMargins left="0.77" right="0.74803149606299213" top="0.98425196850393704" bottom="0.98425196850393704" header="0.19685039370078741" footer="0"/>
  <pageSetup scale="63" orientation="portrait" r:id="rId1"/>
  <rowBreaks count="1" manualBreakCount="1">
    <brk id="46" max="8" man="1"/>
  </rowBreaks>
  <ignoredErrors>
    <ignoredError sqref="B17:I17 B185:I212 B57:I57 B20:I20 B19 B23:I23 B21:B22 B26:I26 B24:B25 B29:I29 G27:I27 B27:B28 B34:I34 B30:E30 B40:I40 B38 B39:E39 G38:I39 B31:B32 B37:I37 B36:F36 B42:I42 B41 F41:I41 B45:B46 B51:I51 B48:B50 B54:I54 B52:B53 B55:B56 B60:I60 B58:B59 B63:I63 B61:B62 B69:I69 B67:B68 B72:I72 B70:B71 B75:I75 B73:B74 B78:I78 B76:B77 B81:I81 B79:B80 B85:I85 B82:B83 B89:I89 B86:B87 B92:I92 B90:B91 B95:I95 B93:B94 B101:I101 B98 B108:B109 B110:I110 B113:I113 B111:B112 B118:I118 B116:B117 B121:I121 B119:B120 B124:I124 B122:B123 B128:I128 B125:B126 B130:I130 B129 B133:I133 B131:B132 B136:I136 B134:B135 B139:I139 B137:B138 B140:B141 B146:I146 B149:I149 B147:B148 B152:I152 B150:B151 B155:I155 B153:B154 B160:I160 B156:B158 B163:I163 B161:B162 B173:I173 B164:B165 B104:I104 F48:I48 B143:B145 D143:I143 B66:I66 B65:E65 G65:I65 B44:I44 B43:E43 G43:I43 B107:I107 B18:E18 G18:I18 B35:E35 G35:I35 B64 F64:I64 B102:E103 G102:I103 B105:E106 G105:I106 B115:I115 B96:B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EDILSA VASQUEZ</cp:lastModifiedBy>
  <cp:lastPrinted>2023-11-17T19:04:42Z</cp:lastPrinted>
  <dcterms:created xsi:type="dcterms:W3CDTF">2022-03-04T17:09:21Z</dcterms:created>
  <dcterms:modified xsi:type="dcterms:W3CDTF">2023-12-15T20:21:30Z</dcterms:modified>
</cp:coreProperties>
</file>